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0" yWindow="30" windowWidth="19155" windowHeight="8505"/>
  </bookViews>
  <sheets>
    <sheet name="4 кв" sheetId="12" r:id="rId1"/>
    <sheet name="3 кв" sheetId="11" r:id="rId2"/>
    <sheet name="2 кв" sheetId="10" r:id="rId3"/>
    <sheet name="1 кв" sheetId="9" r:id="rId4"/>
  </sheets>
  <calcPr calcId="125725" iterateDelta="1E-4"/>
</workbook>
</file>

<file path=xl/calcChain.xml><?xml version="1.0" encoding="utf-8"?>
<calcChain xmlns="http://schemas.openxmlformats.org/spreadsheetml/2006/main">
  <c r="E32" i="12"/>
  <c r="D16"/>
  <c r="D13"/>
  <c r="E18"/>
  <c r="E19"/>
  <c r="E20"/>
  <c r="E21"/>
  <c r="E22"/>
  <c r="E23"/>
  <c r="E17"/>
  <c r="E15"/>
  <c r="E14"/>
  <c r="E12"/>
  <c r="E30" i="11"/>
  <c r="E18"/>
  <c r="E19"/>
  <c r="E20"/>
  <c r="E21"/>
  <c r="E22"/>
  <c r="E23"/>
  <c r="E17"/>
  <c r="D16"/>
  <c r="D13"/>
  <c r="E15"/>
  <c r="E14"/>
  <c r="E12"/>
  <c r="E30" i="10"/>
  <c r="D16"/>
  <c r="D13"/>
  <c r="E18"/>
  <c r="E19"/>
  <c r="E20"/>
  <c r="E21"/>
  <c r="E22"/>
  <c r="E23"/>
  <c r="E17"/>
  <c r="E15"/>
  <c r="E14"/>
  <c r="E12"/>
  <c r="E28" i="9"/>
  <c r="D13"/>
  <c r="D16"/>
  <c r="E14"/>
  <c r="E15"/>
  <c r="E17"/>
  <c r="E18"/>
  <c r="E19"/>
  <c r="E20"/>
  <c r="E21"/>
  <c r="E22"/>
  <c r="E23"/>
  <c r="E12"/>
</calcChain>
</file>

<file path=xl/sharedStrings.xml><?xml version="1.0" encoding="utf-8"?>
<sst xmlns="http://schemas.openxmlformats.org/spreadsheetml/2006/main" count="364" uniqueCount="63">
  <si>
    <t>АКТ №____</t>
  </si>
  <si>
    <t>приемки оказанных услуг (выполненных работ) по содержанию и текущему ремонту общего имущества в МКД</t>
  </si>
  <si>
    <t>г. Ставрополь</t>
  </si>
  <si>
    <t>Наименование вида работы (услуги)</t>
  </si>
  <si>
    <t>Переодичность  выполнения работ</t>
  </si>
  <si>
    <t>Единица измерения</t>
  </si>
  <si>
    <t>Стоимость/сметная стоимость выполненной работы (оказанной услуги) за единицу</t>
  </si>
  <si>
    <t>Цена выполненной работы (оказанной услуги)</t>
  </si>
  <si>
    <t>постоянно</t>
  </si>
  <si>
    <t>кв.м.</t>
  </si>
  <si>
    <t xml:space="preserve">Работы по содержанию придомовой территории </t>
  </si>
  <si>
    <t>понедельник, суббота, покос (май,август)</t>
  </si>
  <si>
    <t>Дератизация и дезинсекция</t>
  </si>
  <si>
    <t xml:space="preserve">Аварийная служба систем водоснабжения и канализации </t>
  </si>
  <si>
    <t>непрерывно в течение года</t>
  </si>
  <si>
    <t xml:space="preserve">Аварийная служба систем электроснабжения </t>
  </si>
  <si>
    <t xml:space="preserve">Услуги по начислению и сбору платежей </t>
  </si>
  <si>
    <t>ИТОГ</t>
  </si>
  <si>
    <t>Настоящий акт составлен в двух экземплярах, имеющих одинаковую юридическую силу, по одному для каждой из Сторон.</t>
  </si>
  <si>
    <t>Подписи сторон:</t>
  </si>
  <si>
    <t>Исполнитель</t>
  </si>
  <si>
    <t>_______________________________________</t>
  </si>
  <si>
    <t>____________</t>
  </si>
  <si>
    <t>(должность, ФИО)</t>
  </si>
  <si>
    <t>(подпись)</t>
  </si>
  <si>
    <t>Заказчик</t>
  </si>
  <si>
    <t>Работы, выполняемые в целях надлежащего содержания электрооборудования в МКД</t>
  </si>
  <si>
    <t>Общие работы, выполняемые для надлежащего содержания систем водоснабжения (холодного и горячего), отопления и водоотведения в МКД</t>
  </si>
  <si>
    <t>Проведение осмотров, необходимых для надлежащего содержания конструктивных элементов МКД</t>
  </si>
  <si>
    <t>Управление МКД</t>
  </si>
  <si>
    <t>Работы, выполняемые в целях надлежащего содержания систем вентиляции и дымоудаления многоквартирных домов</t>
  </si>
  <si>
    <t>Работы выполняемые в целях надлежащего содержания систем внутридомового газового оборудования в МКД</t>
  </si>
  <si>
    <t>1. Исполнителем предъявлены к приемке следующие оказанные на основании договора подряда №51у от 01.05.2015 г. услуги и выполненные работы по содержанию и текущему ремонту общего имущества в МКД расположенного по адресу ул. Комсомольская 8А</t>
  </si>
  <si>
    <t>Аварийная служба систем отопления ИТП</t>
  </si>
  <si>
    <t>Водоснабжение и водоотведение по нормативу</t>
  </si>
  <si>
    <t>Электроэнергия по нормативу</t>
  </si>
  <si>
    <t>руб</t>
  </si>
  <si>
    <r>
      <t xml:space="preserve">Собственники помещений в МКД, расположенном по адресу </t>
    </r>
    <r>
      <rPr>
        <b/>
        <sz val="11"/>
        <rFont val="Times New Roman"/>
        <family val="1"/>
        <charset val="204"/>
      </rPr>
      <t>ул. Комсомольская 8А</t>
    </r>
    <r>
      <rPr>
        <sz val="11"/>
        <rFont val="Times New Roman"/>
        <family val="1"/>
        <charset val="204"/>
      </rPr>
      <t xml:space="preserve"> именуемые в дальнейшем "Заказчик", в лице___________________________являющегося собственником квартиры №____, находящейся в данном МКД, действующего на основании Протокола, с одной стороны, и ООО Управляющей компании "Авантаж", именуемое в дальнейшем "Исполнитель", в лице генерального директора Ефимовой Татьяны Игорьевны, действующей на основании Лицензии, с другой стороны, совместно именуемые "Стороны", составили настоящий Акт о нижеследующем:</t>
    </r>
  </si>
  <si>
    <t>Генеральный директор ООО УК "Авантаж"</t>
  </si>
  <si>
    <t>ежемесячно</t>
  </si>
  <si>
    <t>3. Работы (услуги) выполненны (оказаны) полностью, в установленные сроки, с надлежащим качеством.</t>
  </si>
  <si>
    <t xml:space="preserve">4. Претензий по выполнению условий Договора Стороны друг к другу не имеют. </t>
  </si>
  <si>
    <t>Водоснабжение и водоотведение сверхнорматив</t>
  </si>
  <si>
    <t>тариф</t>
  </si>
  <si>
    <t>смета</t>
  </si>
  <si>
    <t>Составил:</t>
  </si>
  <si>
    <t>Начальник ПЭО Лебедева О.И</t>
  </si>
  <si>
    <t>Миткалов П.Н.</t>
  </si>
  <si>
    <t>"01" апреля 2024 г</t>
  </si>
  <si>
    <t>Ремонт кровли</t>
  </si>
  <si>
    <t>январь</t>
  </si>
  <si>
    <t>2. Всего за период с 01.01.2024 г по 31.03.2024 г. выполненно работ (оказанно услуг) на общую сумму 160059 (сто шестьдесят тысяч пятьдесят девять) рублей 62 коп.</t>
  </si>
  <si>
    <t>"01" июля 2024 г</t>
  </si>
  <si>
    <t>июнь</t>
  </si>
  <si>
    <t>2. Всего за период с 01.01.2024 г по 30.06.2024 г. выполненно работ (оказанно услуг) на общую сумму 226077 (двести двадцать шесть тысяч семьдесят семь) рублей 54 коп.</t>
  </si>
  <si>
    <t>"01" октября 2024 г</t>
  </si>
  <si>
    <t>Ефимова Т.И</t>
  </si>
  <si>
    <t>2. Всего за период с 01.01.2024 г по 30.09.2024 г. выполненно работ (оказанно услуг) на общую сумму 308768 (триста восемь тысяч семьсот шестьдесят восемь) рублей 28 коп.</t>
  </si>
  <si>
    <t>"01" января 2025 г</t>
  </si>
  <si>
    <t>Электроэнергия  сверхнорматив</t>
  </si>
  <si>
    <t>Замена крана в подвале</t>
  </si>
  <si>
    <t>декабрь</t>
  </si>
  <si>
    <t>2. Всего за период с 01.01.2024 г по 31.12.2024 г. выполненно работ (оказанно услуг) на общую сумму 392886 (триста девяносто две тысячи восемьсот восемьдесят шесть) рублей 22 коп.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</si>
</sst>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44">
    <xf numFmtId="0" fontId="0" fillId="0" borderId="0" xfId="0"/>
    <xf numFmtId="0" fontId="2" fillId="0" borderId="0" xfId="0" applyFont="1" applyAlignment="1">
      <alignment horizontal="center" wrapText="1"/>
    </xf>
    <xf numFmtId="4" fontId="2" fillId="0" borderId="0" xfId="0" applyNumberFormat="1" applyFont="1" applyAlignment="1">
      <alignment horizontal="center" wrapText="1"/>
    </xf>
    <xf numFmtId="0" fontId="4" fillId="0" borderId="0" xfId="0" applyFont="1"/>
    <xf numFmtId="4" fontId="4" fillId="0" borderId="0" xfId="0" applyNumberFormat="1" applyFont="1" applyAlignment="1">
      <alignment horizontal="center"/>
    </xf>
    <xf numFmtId="0" fontId="3" fillId="0" borderId="0" xfId="0" applyFont="1"/>
    <xf numFmtId="4" fontId="3" fillId="0" borderId="0" xfId="0" applyNumberFormat="1" applyFont="1" applyAlignment="1">
      <alignment horizontal="center"/>
    </xf>
    <xf numFmtId="4" fontId="4" fillId="0" borderId="1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8" fillId="0" borderId="5" xfId="0" applyFont="1" applyFill="1" applyBorder="1" applyAlignment="1">
      <alignment vertical="center" wrapText="1"/>
    </xf>
    <xf numFmtId="4" fontId="8" fillId="0" borderId="6" xfId="0" applyNumberFormat="1" applyFont="1" applyFill="1" applyBorder="1" applyAlignment="1">
      <alignment horizontal="center" vertical="center" wrapText="1"/>
    </xf>
    <xf numFmtId="4" fontId="0" fillId="0" borderId="0" xfId="0" applyNumberFormat="1" applyAlignment="1">
      <alignment horizontal="center"/>
    </xf>
    <xf numFmtId="4" fontId="0" fillId="0" borderId="0" xfId="0" applyNumberFormat="1"/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6" fillId="0" borderId="8" xfId="0" applyFont="1" applyFill="1" applyBorder="1" applyAlignment="1">
      <alignment vertical="center" wrapText="1"/>
    </xf>
    <xf numFmtId="4" fontId="6" fillId="0" borderId="9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0" borderId="0" xfId="0" applyFont="1"/>
    <xf numFmtId="4" fontId="10" fillId="0" borderId="0" xfId="0" applyNumberFormat="1" applyFont="1" applyAlignment="1">
      <alignment horizontal="center"/>
    </xf>
    <xf numFmtId="4" fontId="4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4" fontId="11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right" wrapText="1"/>
    </xf>
  </cellXfs>
  <cellStyles count="2">
    <cellStyle name="Excel Built-in Norm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3"/>
  <sheetViews>
    <sheetView tabSelected="1" topLeftCell="A21" workbookViewId="0">
      <selection activeCell="A40" sqref="A40:E40"/>
    </sheetView>
  </sheetViews>
  <sheetFormatPr defaultRowHeight="15"/>
  <cols>
    <col min="1" max="1" width="32.85546875" customWidth="1"/>
    <col min="2" max="2" width="15.7109375" customWidth="1"/>
    <col min="3" max="3" width="11.5703125" customWidth="1"/>
    <col min="4" max="4" width="19" customWidth="1"/>
    <col min="5" max="5" width="18" style="16" customWidth="1"/>
    <col min="7" max="7" width="11.140625" customWidth="1"/>
    <col min="8" max="8" width="10" bestFit="1" customWidth="1"/>
  </cols>
  <sheetData>
    <row r="1" spans="1:7" ht="15.75">
      <c r="A1" s="41" t="s">
        <v>0</v>
      </c>
      <c r="B1" s="41"/>
      <c r="C1" s="41"/>
      <c r="D1" s="41"/>
      <c r="E1" s="41"/>
    </row>
    <row r="2" spans="1:7" ht="30.75" customHeight="1">
      <c r="A2" s="42" t="s">
        <v>1</v>
      </c>
      <c r="B2" s="42"/>
      <c r="C2" s="42"/>
      <c r="D2" s="42"/>
      <c r="E2" s="42"/>
    </row>
    <row r="3" spans="1:7">
      <c r="A3" s="1"/>
      <c r="B3" s="1"/>
      <c r="C3" s="1"/>
      <c r="D3" s="1"/>
      <c r="E3" s="2"/>
    </row>
    <row r="4" spans="1:7" ht="15" customHeight="1">
      <c r="A4" s="36" t="s">
        <v>2</v>
      </c>
      <c r="B4" s="1"/>
      <c r="C4" s="1"/>
      <c r="D4" s="43" t="s">
        <v>58</v>
      </c>
      <c r="E4" s="43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37" t="s">
        <v>37</v>
      </c>
      <c r="B7" s="37"/>
      <c r="C7" s="37"/>
      <c r="D7" s="37"/>
      <c r="E7" s="37"/>
    </row>
    <row r="8" spans="1:7">
      <c r="A8" s="3"/>
      <c r="B8" s="3"/>
      <c r="C8" s="3"/>
      <c r="D8" s="3"/>
      <c r="E8" s="4"/>
    </row>
    <row r="9" spans="1:7" ht="45.75" customHeight="1">
      <c r="A9" s="37" t="s">
        <v>32</v>
      </c>
      <c r="B9" s="37"/>
      <c r="C9" s="37"/>
      <c r="D9" s="37"/>
      <c r="E9" s="37"/>
    </row>
    <row r="10" spans="1:7" ht="15.75" thickBot="1">
      <c r="A10" s="5"/>
      <c r="B10" s="5"/>
      <c r="C10" s="5"/>
      <c r="D10" s="5"/>
      <c r="E10" s="6"/>
      <c r="G10">
        <v>1373.4</v>
      </c>
    </row>
    <row r="11" spans="1:7" ht="75">
      <c r="A11" s="18" t="s">
        <v>3</v>
      </c>
      <c r="B11" s="19" t="s">
        <v>4</v>
      </c>
      <c r="C11" s="19" t="s">
        <v>5</v>
      </c>
      <c r="D11" s="20" t="s">
        <v>6</v>
      </c>
      <c r="E11" s="21" t="s">
        <v>7</v>
      </c>
    </row>
    <row r="12" spans="1:7" ht="42" customHeight="1">
      <c r="A12" s="22" t="s">
        <v>28</v>
      </c>
      <c r="B12" s="8" t="s">
        <v>8</v>
      </c>
      <c r="C12" s="8" t="s">
        <v>9</v>
      </c>
      <c r="D12" s="9">
        <v>0.8</v>
      </c>
      <c r="E12" s="10">
        <f>D12*$G$10*12</f>
        <v>13184.64</v>
      </c>
    </row>
    <row r="13" spans="1:7" ht="55.5" customHeight="1">
      <c r="A13" s="7" t="s">
        <v>30</v>
      </c>
      <c r="B13" s="8" t="s">
        <v>8</v>
      </c>
      <c r="C13" s="8" t="s">
        <v>9</v>
      </c>
      <c r="D13" s="32">
        <f>E13/12/G10</f>
        <v>0.30034949759720397</v>
      </c>
      <c r="E13" s="34">
        <v>4950</v>
      </c>
      <c r="G13" s="17"/>
    </row>
    <row r="14" spans="1:7" ht="54.75" customHeight="1">
      <c r="A14" s="23" t="s">
        <v>27</v>
      </c>
      <c r="B14" s="8" t="s">
        <v>8</v>
      </c>
      <c r="C14" s="8" t="s">
        <v>9</v>
      </c>
      <c r="D14" s="9">
        <v>0.93</v>
      </c>
      <c r="E14" s="10">
        <f>D14*$G$10*12</f>
        <v>15327.144000000002</v>
      </c>
    </row>
    <row r="15" spans="1:7" ht="38.25">
      <c r="A15" s="23" t="s">
        <v>26</v>
      </c>
      <c r="B15" s="8" t="s">
        <v>8</v>
      </c>
      <c r="C15" s="8" t="s">
        <v>9</v>
      </c>
      <c r="D15" s="9">
        <v>1.04</v>
      </c>
      <c r="E15" s="10">
        <f>D15*$G$10*12</f>
        <v>17140.032000000003</v>
      </c>
    </row>
    <row r="16" spans="1:7" ht="51">
      <c r="A16" s="7" t="s">
        <v>31</v>
      </c>
      <c r="B16" s="8" t="s">
        <v>8</v>
      </c>
      <c r="C16" s="8" t="s">
        <v>9</v>
      </c>
      <c r="D16" s="32">
        <f>E16/12/G10</f>
        <v>0.16943109557788458</v>
      </c>
      <c r="E16" s="34">
        <v>2792.36</v>
      </c>
      <c r="G16" s="17"/>
    </row>
    <row r="17" spans="1:8">
      <c r="A17" s="7" t="s">
        <v>12</v>
      </c>
      <c r="B17" s="8" t="s">
        <v>8</v>
      </c>
      <c r="C17" s="8" t="s">
        <v>9</v>
      </c>
      <c r="D17" s="9">
        <v>0.2</v>
      </c>
      <c r="E17" s="10">
        <f>D17*$G$10*12</f>
        <v>3296.16</v>
      </c>
      <c r="G17" s="17"/>
    </row>
    <row r="18" spans="1:8" ht="38.25">
      <c r="A18" s="7" t="s">
        <v>10</v>
      </c>
      <c r="B18" s="8" t="s">
        <v>11</v>
      </c>
      <c r="C18" s="8" t="s">
        <v>9</v>
      </c>
      <c r="D18" s="8">
        <v>5.9</v>
      </c>
      <c r="E18" s="10">
        <f t="shared" ref="E18:E23" si="0">D18*$G$10*12</f>
        <v>97236.720000000016</v>
      </c>
    </row>
    <row r="19" spans="1:8">
      <c r="A19" s="7" t="s">
        <v>29</v>
      </c>
      <c r="B19" s="8" t="s">
        <v>8</v>
      </c>
      <c r="C19" s="8" t="s">
        <v>9</v>
      </c>
      <c r="D19" s="9">
        <v>2.48</v>
      </c>
      <c r="E19" s="10">
        <f t="shared" si="0"/>
        <v>40872.384000000005</v>
      </c>
    </row>
    <row r="20" spans="1:8" ht="25.5">
      <c r="A20" s="7" t="s">
        <v>13</v>
      </c>
      <c r="B20" s="8" t="s">
        <v>14</v>
      </c>
      <c r="C20" s="8" t="s">
        <v>9</v>
      </c>
      <c r="D20" s="9">
        <v>0.98</v>
      </c>
      <c r="E20" s="10">
        <f t="shared" si="0"/>
        <v>16151.184000000001</v>
      </c>
    </row>
    <row r="21" spans="1:8" ht="25.5">
      <c r="A21" s="7" t="s">
        <v>33</v>
      </c>
      <c r="B21" s="8" t="s">
        <v>14</v>
      </c>
      <c r="C21" s="8" t="s">
        <v>9</v>
      </c>
      <c r="D21" s="11">
        <v>0.61</v>
      </c>
      <c r="E21" s="10">
        <f t="shared" si="0"/>
        <v>10053.288</v>
      </c>
    </row>
    <row r="22" spans="1:8" ht="25.5">
      <c r="A22" s="7" t="s">
        <v>15</v>
      </c>
      <c r="B22" s="8" t="s">
        <v>14</v>
      </c>
      <c r="C22" s="8" t="s">
        <v>9</v>
      </c>
      <c r="D22" s="8">
        <v>0.35</v>
      </c>
      <c r="E22" s="10">
        <f t="shared" si="0"/>
        <v>5768.28</v>
      </c>
    </row>
    <row r="23" spans="1:8" ht="25.5">
      <c r="A23" s="7" t="s">
        <v>16</v>
      </c>
      <c r="B23" s="8" t="s">
        <v>8</v>
      </c>
      <c r="C23" s="8" t="s">
        <v>9</v>
      </c>
      <c r="D23" s="8">
        <v>1.79</v>
      </c>
      <c r="E23" s="10">
        <f t="shared" si="0"/>
        <v>29500.632000000005</v>
      </c>
    </row>
    <row r="24" spans="1:8" ht="25.5">
      <c r="A24" s="23" t="s">
        <v>34</v>
      </c>
      <c r="B24" s="8" t="s">
        <v>39</v>
      </c>
      <c r="C24" s="8" t="s">
        <v>36</v>
      </c>
      <c r="D24" s="8" t="s">
        <v>43</v>
      </c>
      <c r="E24" s="27">
        <v>13124.49</v>
      </c>
    </row>
    <row r="25" spans="1:8" ht="25.5">
      <c r="A25" s="23" t="s">
        <v>42</v>
      </c>
      <c r="B25" s="8" t="s">
        <v>39</v>
      </c>
      <c r="C25" s="8" t="s">
        <v>36</v>
      </c>
      <c r="D25" s="8" t="s">
        <v>43</v>
      </c>
      <c r="E25" s="27">
        <v>7454.36</v>
      </c>
    </row>
    <row r="26" spans="1:8">
      <c r="A26" s="23" t="s">
        <v>35</v>
      </c>
      <c r="B26" s="8" t="s">
        <v>39</v>
      </c>
      <c r="C26" s="8" t="s">
        <v>36</v>
      </c>
      <c r="D26" s="8" t="s">
        <v>43</v>
      </c>
      <c r="E26" s="27">
        <v>54755.98</v>
      </c>
    </row>
    <row r="27" spans="1:8">
      <c r="A27" s="23" t="s">
        <v>59</v>
      </c>
      <c r="B27" s="8" t="s">
        <v>39</v>
      </c>
      <c r="C27" s="8" t="s">
        <v>36</v>
      </c>
      <c r="D27" s="8" t="s">
        <v>43</v>
      </c>
      <c r="E27" s="31">
        <v>1420.57</v>
      </c>
    </row>
    <row r="28" spans="1:8">
      <c r="A28" s="29" t="s">
        <v>49</v>
      </c>
      <c r="B28" s="30" t="s">
        <v>50</v>
      </c>
      <c r="C28" s="8" t="s">
        <v>36</v>
      </c>
      <c r="D28" s="30" t="s">
        <v>44</v>
      </c>
      <c r="E28" s="31">
        <v>24150</v>
      </c>
    </row>
    <row r="29" spans="1:8">
      <c r="A29" s="29" t="s">
        <v>49</v>
      </c>
      <c r="B29" s="30" t="s">
        <v>53</v>
      </c>
      <c r="C29" s="8" t="s">
        <v>36</v>
      </c>
      <c r="D29" s="30" t="s">
        <v>44</v>
      </c>
      <c r="E29" s="31">
        <v>15085</v>
      </c>
    </row>
    <row r="30" spans="1:8">
      <c r="A30" s="29" t="s">
        <v>49</v>
      </c>
      <c r="B30" s="30" t="s">
        <v>53</v>
      </c>
      <c r="C30" s="8" t="s">
        <v>36</v>
      </c>
      <c r="D30" s="30" t="s">
        <v>44</v>
      </c>
      <c r="E30" s="31">
        <v>18940</v>
      </c>
    </row>
    <row r="31" spans="1:8">
      <c r="A31" s="29" t="s">
        <v>60</v>
      </c>
      <c r="B31" s="30" t="s">
        <v>61</v>
      </c>
      <c r="C31" s="8" t="s">
        <v>36</v>
      </c>
      <c r="D31" s="30" t="s">
        <v>44</v>
      </c>
      <c r="E31" s="31">
        <v>1683</v>
      </c>
    </row>
    <row r="32" spans="1:8" ht="19.5" thickBot="1">
      <c r="A32" s="12" t="s">
        <v>17</v>
      </c>
      <c r="B32" s="13"/>
      <c r="C32" s="24"/>
      <c r="D32" s="14"/>
      <c r="E32" s="15">
        <f>SUM(E12:E31)</f>
        <v>392886.22400000005</v>
      </c>
      <c r="G32" s="17"/>
      <c r="H32" s="17"/>
    </row>
    <row r="33" spans="1:5">
      <c r="A33" s="5"/>
      <c r="B33" s="5"/>
      <c r="C33" s="5"/>
      <c r="D33" s="5"/>
      <c r="E33" s="6"/>
    </row>
    <row r="34" spans="1:5" ht="33" customHeight="1">
      <c r="A34" s="37" t="s">
        <v>62</v>
      </c>
      <c r="B34" s="37"/>
      <c r="C34" s="37"/>
      <c r="D34" s="37"/>
      <c r="E34" s="37"/>
    </row>
    <row r="35" spans="1:5">
      <c r="A35" s="25"/>
      <c r="B35" s="25"/>
      <c r="C35" s="25"/>
      <c r="D35" s="25"/>
      <c r="E35" s="26"/>
    </row>
    <row r="36" spans="1:5" ht="15" customHeight="1">
      <c r="A36" s="37" t="s">
        <v>40</v>
      </c>
      <c r="B36" s="37"/>
      <c r="C36" s="37"/>
      <c r="D36" s="37"/>
      <c r="E36" s="37"/>
    </row>
    <row r="37" spans="1:5">
      <c r="A37" s="5"/>
      <c r="B37" s="5"/>
      <c r="C37" s="5"/>
      <c r="D37" s="5"/>
      <c r="E37" s="6"/>
    </row>
    <row r="38" spans="1:5">
      <c r="A38" s="38" t="s">
        <v>41</v>
      </c>
      <c r="B38" s="38"/>
      <c r="C38" s="38"/>
      <c r="D38" s="38"/>
      <c r="E38" s="38"/>
    </row>
    <row r="39" spans="1:5">
      <c r="A39" s="5"/>
      <c r="B39" s="5"/>
      <c r="C39" s="5"/>
      <c r="D39" s="5"/>
      <c r="E39" s="6"/>
    </row>
    <row r="40" spans="1:5" ht="31.5" customHeight="1">
      <c r="A40" s="37" t="s">
        <v>18</v>
      </c>
      <c r="B40" s="37"/>
      <c r="C40" s="37"/>
      <c r="D40" s="37"/>
      <c r="E40" s="37"/>
    </row>
    <row r="41" spans="1:5">
      <c r="A41" s="5"/>
      <c r="B41" s="5"/>
      <c r="C41" s="5"/>
      <c r="D41" s="5"/>
      <c r="E41" s="6"/>
    </row>
    <row r="42" spans="1:5">
      <c r="A42" s="5"/>
      <c r="B42" s="5"/>
      <c r="C42" s="5"/>
      <c r="D42" s="5"/>
      <c r="E42" s="6"/>
    </row>
    <row r="43" spans="1:5">
      <c r="A43" s="39" t="s">
        <v>19</v>
      </c>
      <c r="B43" s="39"/>
      <c r="C43" s="39"/>
      <c r="D43" s="39"/>
      <c r="E43" s="39"/>
    </row>
    <row r="44" spans="1:5">
      <c r="A44" s="5"/>
      <c r="B44" s="5"/>
      <c r="C44" s="5"/>
      <c r="D44" s="5"/>
      <c r="E44" s="6"/>
    </row>
    <row r="45" spans="1:5">
      <c r="A45" s="5" t="s">
        <v>45</v>
      </c>
      <c r="B45" s="5" t="s">
        <v>46</v>
      </c>
      <c r="C45" s="5"/>
      <c r="D45" s="5"/>
      <c r="E45" s="6" t="s">
        <v>22</v>
      </c>
    </row>
    <row r="46" spans="1:5">
      <c r="A46" s="5"/>
      <c r="B46" s="5"/>
      <c r="C46" s="5"/>
      <c r="D46" s="5"/>
      <c r="E46" s="6" t="s">
        <v>24</v>
      </c>
    </row>
    <row r="47" spans="1:5">
      <c r="A47" s="5"/>
      <c r="B47" s="5"/>
      <c r="C47" s="5"/>
      <c r="D47" s="5"/>
      <c r="E47" s="6"/>
    </row>
    <row r="48" spans="1:5">
      <c r="A48" s="5" t="s">
        <v>20</v>
      </c>
      <c r="B48" s="5" t="s">
        <v>38</v>
      </c>
      <c r="C48" s="5"/>
      <c r="D48" s="5"/>
    </row>
    <row r="49" spans="1:5">
      <c r="A49" s="5"/>
      <c r="B49" s="38" t="s">
        <v>56</v>
      </c>
      <c r="C49" s="38"/>
      <c r="D49" s="38"/>
      <c r="E49" s="6" t="s">
        <v>22</v>
      </c>
    </row>
    <row r="50" spans="1:5">
      <c r="A50" s="5"/>
      <c r="B50" s="5"/>
      <c r="C50" s="5"/>
      <c r="D50" s="5"/>
      <c r="E50" s="6" t="s">
        <v>24</v>
      </c>
    </row>
    <row r="51" spans="1:5">
      <c r="A51" s="5"/>
      <c r="B51" s="5"/>
      <c r="C51" s="5"/>
      <c r="D51" s="5"/>
      <c r="E51" s="6"/>
    </row>
    <row r="52" spans="1:5">
      <c r="A52" s="5" t="s">
        <v>25</v>
      </c>
      <c r="B52" s="5" t="s">
        <v>21</v>
      </c>
      <c r="C52" s="5"/>
      <c r="D52" s="5"/>
      <c r="E52" s="6" t="s">
        <v>22</v>
      </c>
    </row>
    <row r="53" spans="1:5">
      <c r="A53" s="5"/>
      <c r="B53" s="40" t="s">
        <v>23</v>
      </c>
      <c r="C53" s="40"/>
      <c r="D53" s="40"/>
      <c r="E53" s="6" t="s">
        <v>24</v>
      </c>
    </row>
  </sheetData>
  <mergeCells count="12">
    <mergeCell ref="B53:D53"/>
    <mergeCell ref="A1:E1"/>
    <mergeCell ref="A2:E2"/>
    <mergeCell ref="D4:E4"/>
    <mergeCell ref="A7:E7"/>
    <mergeCell ref="A9:E9"/>
    <mergeCell ref="A34:E34"/>
    <mergeCell ref="A36:E36"/>
    <mergeCell ref="A38:E38"/>
    <mergeCell ref="A40:E40"/>
    <mergeCell ref="A43:E43"/>
    <mergeCell ref="B49:D49"/>
  </mergeCells>
  <pageMargins left="0.22" right="0.21" top="0.16" bottom="0.22" header="0.16" footer="0.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1"/>
  <sheetViews>
    <sheetView topLeftCell="A31" workbookViewId="0">
      <selection activeCell="B47" sqref="B47:D47"/>
    </sheetView>
  </sheetViews>
  <sheetFormatPr defaultRowHeight="15"/>
  <cols>
    <col min="1" max="1" width="32.85546875" customWidth="1"/>
    <col min="2" max="2" width="15.7109375" customWidth="1"/>
    <col min="3" max="3" width="11.5703125" customWidth="1"/>
    <col min="4" max="4" width="19" customWidth="1"/>
    <col min="5" max="5" width="18" style="16" customWidth="1"/>
    <col min="7" max="7" width="11.140625" customWidth="1"/>
    <col min="8" max="8" width="10" bestFit="1" customWidth="1"/>
  </cols>
  <sheetData>
    <row r="1" spans="1:7" ht="15.75">
      <c r="A1" s="41" t="s">
        <v>0</v>
      </c>
      <c r="B1" s="41"/>
      <c r="C1" s="41"/>
      <c r="D1" s="41"/>
      <c r="E1" s="41"/>
    </row>
    <row r="2" spans="1:7" ht="30.75" customHeight="1">
      <c r="A2" s="42" t="s">
        <v>1</v>
      </c>
      <c r="B2" s="42"/>
      <c r="C2" s="42"/>
      <c r="D2" s="42"/>
      <c r="E2" s="42"/>
    </row>
    <row r="3" spans="1:7">
      <c r="A3" s="1"/>
      <c r="B3" s="1"/>
      <c r="C3" s="1"/>
      <c r="D3" s="1"/>
      <c r="E3" s="2"/>
    </row>
    <row r="4" spans="1:7" ht="15" customHeight="1">
      <c r="A4" s="35" t="s">
        <v>2</v>
      </c>
      <c r="B4" s="1"/>
      <c r="C4" s="1"/>
      <c r="D4" s="43" t="s">
        <v>55</v>
      </c>
      <c r="E4" s="43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37" t="s">
        <v>37</v>
      </c>
      <c r="B7" s="37"/>
      <c r="C7" s="37"/>
      <c r="D7" s="37"/>
      <c r="E7" s="37"/>
    </row>
    <row r="8" spans="1:7">
      <c r="A8" s="3"/>
      <c r="B8" s="3"/>
      <c r="C8" s="3"/>
      <c r="D8" s="3"/>
      <c r="E8" s="4"/>
    </row>
    <row r="9" spans="1:7" ht="45.75" customHeight="1">
      <c r="A9" s="37" t="s">
        <v>32</v>
      </c>
      <c r="B9" s="37"/>
      <c r="C9" s="37"/>
      <c r="D9" s="37"/>
      <c r="E9" s="37"/>
    </row>
    <row r="10" spans="1:7" ht="15.75" thickBot="1">
      <c r="A10" s="5"/>
      <c r="B10" s="5"/>
      <c r="C10" s="5"/>
      <c r="D10" s="5"/>
      <c r="E10" s="6"/>
      <c r="G10">
        <v>1373.4</v>
      </c>
    </row>
    <row r="11" spans="1:7" ht="75">
      <c r="A11" s="18" t="s">
        <v>3</v>
      </c>
      <c r="B11" s="19" t="s">
        <v>4</v>
      </c>
      <c r="C11" s="19" t="s">
        <v>5</v>
      </c>
      <c r="D11" s="20" t="s">
        <v>6</v>
      </c>
      <c r="E11" s="21" t="s">
        <v>7</v>
      </c>
    </row>
    <row r="12" spans="1:7" ht="42" customHeight="1">
      <c r="A12" s="22" t="s">
        <v>28</v>
      </c>
      <c r="B12" s="8" t="s">
        <v>8</v>
      </c>
      <c r="C12" s="8" t="s">
        <v>9</v>
      </c>
      <c r="D12" s="9">
        <v>0.8</v>
      </c>
      <c r="E12" s="10">
        <f>D12*$G$10*9</f>
        <v>9888.48</v>
      </c>
    </row>
    <row r="13" spans="1:7" ht="55.5" customHeight="1">
      <c r="A13" s="7" t="s">
        <v>30</v>
      </c>
      <c r="B13" s="8" t="s">
        <v>8</v>
      </c>
      <c r="C13" s="8" t="s">
        <v>9</v>
      </c>
      <c r="D13" s="32">
        <f>E13/9/G10</f>
        <v>0.30338333090626668</v>
      </c>
      <c r="E13" s="34">
        <v>3750</v>
      </c>
      <c r="G13" s="17"/>
    </row>
    <row r="14" spans="1:7" ht="54.75" customHeight="1">
      <c r="A14" s="23" t="s">
        <v>27</v>
      </c>
      <c r="B14" s="8" t="s">
        <v>8</v>
      </c>
      <c r="C14" s="8" t="s">
        <v>9</v>
      </c>
      <c r="D14" s="9">
        <v>0.93</v>
      </c>
      <c r="E14" s="10">
        <f>D14*$G$10*9</f>
        <v>11495.358000000002</v>
      </c>
    </row>
    <row r="15" spans="1:7" ht="38.25">
      <c r="A15" s="23" t="s">
        <v>26</v>
      </c>
      <c r="B15" s="8" t="s">
        <v>8</v>
      </c>
      <c r="C15" s="8" t="s">
        <v>9</v>
      </c>
      <c r="D15" s="9">
        <v>1.04</v>
      </c>
      <c r="E15" s="10">
        <f>D15*$G$10*9</f>
        <v>12855.024000000001</v>
      </c>
    </row>
    <row r="16" spans="1:7" ht="51">
      <c r="A16" s="7" t="s">
        <v>31</v>
      </c>
      <c r="B16" s="8" t="s">
        <v>8</v>
      </c>
      <c r="C16" s="8" t="s">
        <v>9</v>
      </c>
      <c r="D16" s="32">
        <f>E16/9/G10</f>
        <v>0.22590812743717942</v>
      </c>
      <c r="E16" s="34">
        <v>2792.36</v>
      </c>
      <c r="G16" s="17"/>
    </row>
    <row r="17" spans="1:8">
      <c r="A17" s="7" t="s">
        <v>12</v>
      </c>
      <c r="B17" s="8" t="s">
        <v>8</v>
      </c>
      <c r="C17" s="8" t="s">
        <v>9</v>
      </c>
      <c r="D17" s="9">
        <v>0.2</v>
      </c>
      <c r="E17" s="10">
        <f>D17*$G$10*9</f>
        <v>2472.12</v>
      </c>
      <c r="G17" s="17"/>
    </row>
    <row r="18" spans="1:8" ht="38.25">
      <c r="A18" s="7" t="s">
        <v>10</v>
      </c>
      <c r="B18" s="8" t="s">
        <v>11</v>
      </c>
      <c r="C18" s="8" t="s">
        <v>9</v>
      </c>
      <c r="D18" s="8">
        <v>5.9</v>
      </c>
      <c r="E18" s="10">
        <f t="shared" ref="E18:E23" si="0">D18*$G$10*9</f>
        <v>72927.540000000008</v>
      </c>
    </row>
    <row r="19" spans="1:8">
      <c r="A19" s="7" t="s">
        <v>29</v>
      </c>
      <c r="B19" s="8" t="s">
        <v>8</v>
      </c>
      <c r="C19" s="8" t="s">
        <v>9</v>
      </c>
      <c r="D19" s="9">
        <v>2.48</v>
      </c>
      <c r="E19" s="10">
        <f t="shared" si="0"/>
        <v>30654.288</v>
      </c>
    </row>
    <row r="20" spans="1:8" ht="25.5">
      <c r="A20" s="7" t="s">
        <v>13</v>
      </c>
      <c r="B20" s="8" t="s">
        <v>14</v>
      </c>
      <c r="C20" s="8" t="s">
        <v>9</v>
      </c>
      <c r="D20" s="9">
        <v>0.98</v>
      </c>
      <c r="E20" s="10">
        <f t="shared" si="0"/>
        <v>12113.388000000001</v>
      </c>
    </row>
    <row r="21" spans="1:8" ht="25.5">
      <c r="A21" s="7" t="s">
        <v>33</v>
      </c>
      <c r="B21" s="8" t="s">
        <v>14</v>
      </c>
      <c r="C21" s="8" t="s">
        <v>9</v>
      </c>
      <c r="D21" s="11">
        <v>0.61</v>
      </c>
      <c r="E21" s="10">
        <f t="shared" si="0"/>
        <v>7539.9660000000003</v>
      </c>
    </row>
    <row r="22" spans="1:8" ht="25.5">
      <c r="A22" s="7" t="s">
        <v>15</v>
      </c>
      <c r="B22" s="8" t="s">
        <v>14</v>
      </c>
      <c r="C22" s="8" t="s">
        <v>9</v>
      </c>
      <c r="D22" s="8">
        <v>0.35</v>
      </c>
      <c r="E22" s="10">
        <f t="shared" si="0"/>
        <v>4326.21</v>
      </c>
    </row>
    <row r="23" spans="1:8" ht="25.5">
      <c r="A23" s="7" t="s">
        <v>16</v>
      </c>
      <c r="B23" s="8" t="s">
        <v>8</v>
      </c>
      <c r="C23" s="8" t="s">
        <v>9</v>
      </c>
      <c r="D23" s="8">
        <v>1.79</v>
      </c>
      <c r="E23" s="10">
        <f t="shared" si="0"/>
        <v>22125.474000000002</v>
      </c>
    </row>
    <row r="24" spans="1:8" ht="25.5">
      <c r="A24" s="23" t="s">
        <v>34</v>
      </c>
      <c r="B24" s="8" t="s">
        <v>39</v>
      </c>
      <c r="C24" s="8" t="s">
        <v>36</v>
      </c>
      <c r="D24" s="8" t="s">
        <v>43</v>
      </c>
      <c r="E24" s="27">
        <v>9716.92</v>
      </c>
    </row>
    <row r="25" spans="1:8" ht="25.5">
      <c r="A25" s="23" t="s">
        <v>42</v>
      </c>
      <c r="B25" s="8" t="s">
        <v>39</v>
      </c>
      <c r="C25" s="8" t="s">
        <v>36</v>
      </c>
      <c r="D25" s="8" t="s">
        <v>43</v>
      </c>
      <c r="E25" s="27">
        <v>7454.36</v>
      </c>
    </row>
    <row r="26" spans="1:8">
      <c r="A26" s="23" t="s">
        <v>35</v>
      </c>
      <c r="B26" s="8" t="s">
        <v>39</v>
      </c>
      <c r="C26" s="8" t="s">
        <v>36</v>
      </c>
      <c r="D26" s="8" t="s">
        <v>43</v>
      </c>
      <c r="E26" s="27">
        <v>40481.79</v>
      </c>
    </row>
    <row r="27" spans="1:8">
      <c r="A27" s="29" t="s">
        <v>49</v>
      </c>
      <c r="B27" s="30" t="s">
        <v>50</v>
      </c>
      <c r="C27" s="8" t="s">
        <v>36</v>
      </c>
      <c r="D27" s="30" t="s">
        <v>44</v>
      </c>
      <c r="E27" s="31">
        <v>24150</v>
      </c>
    </row>
    <row r="28" spans="1:8">
      <c r="A28" s="29" t="s">
        <v>49</v>
      </c>
      <c r="B28" s="30" t="s">
        <v>53</v>
      </c>
      <c r="C28" s="8" t="s">
        <v>36</v>
      </c>
      <c r="D28" s="30" t="s">
        <v>44</v>
      </c>
      <c r="E28" s="31">
        <v>15085</v>
      </c>
    </row>
    <row r="29" spans="1:8">
      <c r="A29" s="29" t="s">
        <v>49</v>
      </c>
      <c r="B29" s="30" t="s">
        <v>53</v>
      </c>
      <c r="C29" s="8" t="s">
        <v>36</v>
      </c>
      <c r="D29" s="30" t="s">
        <v>44</v>
      </c>
      <c r="E29" s="31">
        <v>18940</v>
      </c>
    </row>
    <row r="30" spans="1:8" ht="19.5" thickBot="1">
      <c r="A30" s="12" t="s">
        <v>17</v>
      </c>
      <c r="B30" s="13"/>
      <c r="C30" s="24"/>
      <c r="D30" s="14"/>
      <c r="E30" s="15">
        <f>SUM(E12:E29)</f>
        <v>308768.27800000005</v>
      </c>
      <c r="G30" s="17"/>
      <c r="H30" s="17"/>
    </row>
    <row r="31" spans="1:8">
      <c r="A31" s="5"/>
      <c r="B31" s="5"/>
      <c r="C31" s="5"/>
      <c r="D31" s="5"/>
      <c r="E31" s="6"/>
    </row>
    <row r="32" spans="1:8" ht="33" customHeight="1">
      <c r="A32" s="37" t="s">
        <v>57</v>
      </c>
      <c r="B32" s="37"/>
      <c r="C32" s="37"/>
      <c r="D32" s="37"/>
      <c r="E32" s="37"/>
    </row>
    <row r="33" spans="1:5">
      <c r="A33" s="25"/>
      <c r="B33" s="25"/>
      <c r="C33" s="25"/>
      <c r="D33" s="25"/>
      <c r="E33" s="26"/>
    </row>
    <row r="34" spans="1:5" ht="15" customHeight="1">
      <c r="A34" s="37" t="s">
        <v>40</v>
      </c>
      <c r="B34" s="37"/>
      <c r="C34" s="37"/>
      <c r="D34" s="37"/>
      <c r="E34" s="37"/>
    </row>
    <row r="35" spans="1:5">
      <c r="A35" s="5"/>
      <c r="B35" s="5"/>
      <c r="C35" s="5"/>
      <c r="D35" s="5"/>
      <c r="E35" s="6"/>
    </row>
    <row r="36" spans="1:5">
      <c r="A36" s="38" t="s">
        <v>41</v>
      </c>
      <c r="B36" s="38"/>
      <c r="C36" s="38"/>
      <c r="D36" s="38"/>
      <c r="E36" s="38"/>
    </row>
    <row r="37" spans="1:5">
      <c r="A37" s="5"/>
      <c r="B37" s="5"/>
      <c r="C37" s="5"/>
      <c r="D37" s="5"/>
      <c r="E37" s="6"/>
    </row>
    <row r="38" spans="1:5" ht="31.5" customHeight="1">
      <c r="A38" s="37" t="s">
        <v>18</v>
      </c>
      <c r="B38" s="37"/>
      <c r="C38" s="37"/>
      <c r="D38" s="37"/>
      <c r="E38" s="37"/>
    </row>
    <row r="39" spans="1:5">
      <c r="A39" s="5"/>
      <c r="B39" s="5"/>
      <c r="C39" s="5"/>
      <c r="D39" s="5"/>
      <c r="E39" s="6"/>
    </row>
    <row r="40" spans="1:5">
      <c r="A40" s="5"/>
      <c r="B40" s="5"/>
      <c r="C40" s="5"/>
      <c r="D40" s="5"/>
      <c r="E40" s="6"/>
    </row>
    <row r="41" spans="1:5">
      <c r="A41" s="39" t="s">
        <v>19</v>
      </c>
      <c r="B41" s="39"/>
      <c r="C41" s="39"/>
      <c r="D41" s="39"/>
      <c r="E41" s="39"/>
    </row>
    <row r="42" spans="1:5">
      <c r="A42" s="5"/>
      <c r="B42" s="5"/>
      <c r="C42" s="5"/>
      <c r="D42" s="5"/>
      <c r="E42" s="6"/>
    </row>
    <row r="43" spans="1:5">
      <c r="A43" s="5" t="s">
        <v>45</v>
      </c>
      <c r="B43" s="5" t="s">
        <v>46</v>
      </c>
      <c r="C43" s="5"/>
      <c r="D43" s="5"/>
      <c r="E43" s="6" t="s">
        <v>22</v>
      </c>
    </row>
    <row r="44" spans="1:5">
      <c r="A44" s="5"/>
      <c r="B44" s="5"/>
      <c r="C44" s="5"/>
      <c r="D44" s="5"/>
      <c r="E44" s="6" t="s">
        <v>24</v>
      </c>
    </row>
    <row r="45" spans="1:5">
      <c r="A45" s="5"/>
      <c r="B45" s="5"/>
      <c r="C45" s="5"/>
      <c r="D45" s="5"/>
      <c r="E45" s="6"/>
    </row>
    <row r="46" spans="1:5">
      <c r="A46" s="5" t="s">
        <v>20</v>
      </c>
      <c r="B46" s="5" t="s">
        <v>38</v>
      </c>
      <c r="C46" s="5"/>
      <c r="D46" s="5"/>
    </row>
    <row r="47" spans="1:5">
      <c r="A47" s="5"/>
      <c r="B47" s="38" t="s">
        <v>56</v>
      </c>
      <c r="C47" s="38"/>
      <c r="D47" s="38"/>
      <c r="E47" s="6" t="s">
        <v>22</v>
      </c>
    </row>
    <row r="48" spans="1:5">
      <c r="A48" s="5"/>
      <c r="B48" s="5"/>
      <c r="C48" s="5"/>
      <c r="D48" s="5"/>
      <c r="E48" s="6" t="s">
        <v>24</v>
      </c>
    </row>
    <row r="49" spans="1:5">
      <c r="A49" s="5"/>
      <c r="B49" s="5"/>
      <c r="C49" s="5"/>
      <c r="D49" s="5"/>
      <c r="E49" s="6"/>
    </row>
    <row r="50" spans="1:5">
      <c r="A50" s="5" t="s">
        <v>25</v>
      </c>
      <c r="B50" s="5" t="s">
        <v>21</v>
      </c>
      <c r="C50" s="5"/>
      <c r="D50" s="5"/>
      <c r="E50" s="6" t="s">
        <v>22</v>
      </c>
    </row>
    <row r="51" spans="1:5">
      <c r="A51" s="5"/>
      <c r="B51" s="40" t="s">
        <v>23</v>
      </c>
      <c r="C51" s="40"/>
      <c r="D51" s="40"/>
      <c r="E51" s="6" t="s">
        <v>24</v>
      </c>
    </row>
  </sheetData>
  <mergeCells count="12">
    <mergeCell ref="B51:D51"/>
    <mergeCell ref="A1:E1"/>
    <mergeCell ref="A2:E2"/>
    <mergeCell ref="D4:E4"/>
    <mergeCell ref="A7:E7"/>
    <mergeCell ref="A9:E9"/>
    <mergeCell ref="A32:E32"/>
    <mergeCell ref="A34:E34"/>
    <mergeCell ref="A36:E36"/>
    <mergeCell ref="A38:E38"/>
    <mergeCell ref="A41:E41"/>
    <mergeCell ref="B47:D47"/>
  </mergeCells>
  <pageMargins left="0.22" right="0.21" top="0.16" bottom="0.22" header="0.16" footer="0.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51"/>
  <sheetViews>
    <sheetView topLeftCell="A19" workbookViewId="0">
      <selection activeCell="F32" sqref="F32"/>
    </sheetView>
  </sheetViews>
  <sheetFormatPr defaultRowHeight="15"/>
  <cols>
    <col min="1" max="1" width="32.85546875" customWidth="1"/>
    <col min="2" max="2" width="15.7109375" customWidth="1"/>
    <col min="3" max="3" width="11.5703125" customWidth="1"/>
    <col min="4" max="4" width="19" customWidth="1"/>
    <col min="5" max="5" width="18" style="16" customWidth="1"/>
    <col min="7" max="7" width="11.140625" customWidth="1"/>
    <col min="8" max="8" width="10" bestFit="1" customWidth="1"/>
  </cols>
  <sheetData>
    <row r="1" spans="1:7" ht="15.75">
      <c r="A1" s="41" t="s">
        <v>0</v>
      </c>
      <c r="B1" s="41"/>
      <c r="C1" s="41"/>
      <c r="D1" s="41"/>
      <c r="E1" s="41"/>
    </row>
    <row r="2" spans="1:7" ht="30.75" customHeight="1">
      <c r="A2" s="42" t="s">
        <v>1</v>
      </c>
      <c r="B2" s="42"/>
      <c r="C2" s="42"/>
      <c r="D2" s="42"/>
      <c r="E2" s="42"/>
    </row>
    <row r="3" spans="1:7">
      <c r="A3" s="1"/>
      <c r="B3" s="1"/>
      <c r="C3" s="1"/>
      <c r="D3" s="1"/>
      <c r="E3" s="2"/>
    </row>
    <row r="4" spans="1:7" ht="15" customHeight="1">
      <c r="A4" s="33" t="s">
        <v>2</v>
      </c>
      <c r="B4" s="1"/>
      <c r="C4" s="1"/>
      <c r="D4" s="43" t="s">
        <v>52</v>
      </c>
      <c r="E4" s="43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37" t="s">
        <v>37</v>
      </c>
      <c r="B7" s="37"/>
      <c r="C7" s="37"/>
      <c r="D7" s="37"/>
      <c r="E7" s="37"/>
    </row>
    <row r="8" spans="1:7">
      <c r="A8" s="3"/>
      <c r="B8" s="3"/>
      <c r="C8" s="3"/>
      <c r="D8" s="3"/>
      <c r="E8" s="4"/>
    </row>
    <row r="9" spans="1:7" ht="45.75" customHeight="1">
      <c r="A9" s="37" t="s">
        <v>32</v>
      </c>
      <c r="B9" s="37"/>
      <c r="C9" s="37"/>
      <c r="D9" s="37"/>
      <c r="E9" s="37"/>
    </row>
    <row r="10" spans="1:7" ht="15.75" thickBot="1">
      <c r="A10" s="5"/>
      <c r="B10" s="5"/>
      <c r="C10" s="5"/>
      <c r="D10" s="5"/>
      <c r="E10" s="6"/>
      <c r="G10">
        <v>1373.4</v>
      </c>
    </row>
    <row r="11" spans="1:7" ht="75">
      <c r="A11" s="18" t="s">
        <v>3</v>
      </c>
      <c r="B11" s="19" t="s">
        <v>4</v>
      </c>
      <c r="C11" s="19" t="s">
        <v>5</v>
      </c>
      <c r="D11" s="20" t="s">
        <v>6</v>
      </c>
      <c r="E11" s="21" t="s">
        <v>7</v>
      </c>
    </row>
    <row r="12" spans="1:7" ht="42" customHeight="1">
      <c r="A12" s="22" t="s">
        <v>28</v>
      </c>
      <c r="B12" s="8" t="s">
        <v>8</v>
      </c>
      <c r="C12" s="8" t="s">
        <v>9</v>
      </c>
      <c r="D12" s="9">
        <v>0.8</v>
      </c>
      <c r="E12" s="10">
        <f>D12*$G$10*6</f>
        <v>6592.32</v>
      </c>
    </row>
    <row r="13" spans="1:7" ht="55.5" customHeight="1">
      <c r="A13" s="7" t="s">
        <v>30</v>
      </c>
      <c r="B13" s="8" t="s">
        <v>8</v>
      </c>
      <c r="C13" s="8" t="s">
        <v>9</v>
      </c>
      <c r="D13" s="32">
        <f>E13/6/G10</f>
        <v>0.218435998252512</v>
      </c>
      <c r="E13" s="34">
        <v>1800</v>
      </c>
      <c r="G13" s="17"/>
    </row>
    <row r="14" spans="1:7" ht="54.75" customHeight="1">
      <c r="A14" s="23" t="s">
        <v>27</v>
      </c>
      <c r="B14" s="8" t="s">
        <v>8</v>
      </c>
      <c r="C14" s="8" t="s">
        <v>9</v>
      </c>
      <c r="D14" s="9">
        <v>0.93</v>
      </c>
      <c r="E14" s="10">
        <f>D14*$G$10*6</f>
        <v>7663.572000000001</v>
      </c>
    </row>
    <row r="15" spans="1:7" ht="38.25">
      <c r="A15" s="23" t="s">
        <v>26</v>
      </c>
      <c r="B15" s="8" t="s">
        <v>8</v>
      </c>
      <c r="C15" s="8" t="s">
        <v>9</v>
      </c>
      <c r="D15" s="9">
        <v>1.04</v>
      </c>
      <c r="E15" s="10">
        <f>D15*$G$10*6</f>
        <v>8570.0160000000014</v>
      </c>
    </row>
    <row r="16" spans="1:7" ht="51">
      <c r="A16" s="7" t="s">
        <v>31</v>
      </c>
      <c r="B16" s="8" t="s">
        <v>8</v>
      </c>
      <c r="C16" s="8" t="s">
        <v>9</v>
      </c>
      <c r="D16" s="32">
        <f>E16/6/G10</f>
        <v>0.33886219115576915</v>
      </c>
      <c r="E16" s="34">
        <v>2792.36</v>
      </c>
      <c r="G16" s="17"/>
    </row>
    <row r="17" spans="1:8">
      <c r="A17" s="7" t="s">
        <v>12</v>
      </c>
      <c r="B17" s="8" t="s">
        <v>8</v>
      </c>
      <c r="C17" s="8" t="s">
        <v>9</v>
      </c>
      <c r="D17" s="9">
        <v>0.2</v>
      </c>
      <c r="E17" s="10">
        <f>D17*$G$10*6</f>
        <v>1648.08</v>
      </c>
      <c r="G17" s="17"/>
    </row>
    <row r="18" spans="1:8" ht="38.25">
      <c r="A18" s="7" t="s">
        <v>10</v>
      </c>
      <c r="B18" s="8" t="s">
        <v>11</v>
      </c>
      <c r="C18" s="8" t="s">
        <v>9</v>
      </c>
      <c r="D18" s="8">
        <v>5.9</v>
      </c>
      <c r="E18" s="10">
        <f t="shared" ref="E18:E23" si="0">D18*$G$10*6</f>
        <v>48618.360000000008</v>
      </c>
    </row>
    <row r="19" spans="1:8">
      <c r="A19" s="7" t="s">
        <v>29</v>
      </c>
      <c r="B19" s="8" t="s">
        <v>8</v>
      </c>
      <c r="C19" s="8" t="s">
        <v>9</v>
      </c>
      <c r="D19" s="9">
        <v>2.48</v>
      </c>
      <c r="E19" s="10">
        <f t="shared" si="0"/>
        <v>20436.192000000003</v>
      </c>
    </row>
    <row r="20" spans="1:8" ht="25.5">
      <c r="A20" s="7" t="s">
        <v>13</v>
      </c>
      <c r="B20" s="8" t="s">
        <v>14</v>
      </c>
      <c r="C20" s="8" t="s">
        <v>9</v>
      </c>
      <c r="D20" s="9">
        <v>0.98</v>
      </c>
      <c r="E20" s="10">
        <f t="shared" si="0"/>
        <v>8075.5920000000006</v>
      </c>
    </row>
    <row r="21" spans="1:8" ht="25.5">
      <c r="A21" s="7" t="s">
        <v>33</v>
      </c>
      <c r="B21" s="8" t="s">
        <v>14</v>
      </c>
      <c r="C21" s="8" t="s">
        <v>9</v>
      </c>
      <c r="D21" s="11">
        <v>0.61</v>
      </c>
      <c r="E21" s="10">
        <f t="shared" si="0"/>
        <v>5026.6440000000002</v>
      </c>
    </row>
    <row r="22" spans="1:8" ht="25.5">
      <c r="A22" s="7" t="s">
        <v>15</v>
      </c>
      <c r="B22" s="8" t="s">
        <v>14</v>
      </c>
      <c r="C22" s="8" t="s">
        <v>9</v>
      </c>
      <c r="D22" s="8">
        <v>0.35</v>
      </c>
      <c r="E22" s="10">
        <f t="shared" si="0"/>
        <v>2884.14</v>
      </c>
    </row>
    <row r="23" spans="1:8" ht="25.5">
      <c r="A23" s="7" t="s">
        <v>16</v>
      </c>
      <c r="B23" s="8" t="s">
        <v>8</v>
      </c>
      <c r="C23" s="8" t="s">
        <v>9</v>
      </c>
      <c r="D23" s="8">
        <v>1.79</v>
      </c>
      <c r="E23" s="10">
        <f t="shared" si="0"/>
        <v>14750.316000000003</v>
      </c>
    </row>
    <row r="24" spans="1:8" ht="25.5">
      <c r="A24" s="23" t="s">
        <v>34</v>
      </c>
      <c r="B24" s="8" t="s">
        <v>39</v>
      </c>
      <c r="C24" s="8" t="s">
        <v>36</v>
      </c>
      <c r="D24" s="8" t="s">
        <v>43</v>
      </c>
      <c r="E24" s="27">
        <v>6309.35</v>
      </c>
    </row>
    <row r="25" spans="1:8" ht="25.5">
      <c r="A25" s="23" t="s">
        <v>42</v>
      </c>
      <c r="B25" s="8" t="s">
        <v>39</v>
      </c>
      <c r="C25" s="8" t="s">
        <v>36</v>
      </c>
      <c r="D25" s="8" t="s">
        <v>43</v>
      </c>
      <c r="E25" s="27">
        <v>6528</v>
      </c>
    </row>
    <row r="26" spans="1:8">
      <c r="A26" s="23" t="s">
        <v>35</v>
      </c>
      <c r="B26" s="8" t="s">
        <v>39</v>
      </c>
      <c r="C26" s="8" t="s">
        <v>36</v>
      </c>
      <c r="D26" s="8" t="s">
        <v>43</v>
      </c>
      <c r="E26" s="27">
        <v>26207.599999999999</v>
      </c>
    </row>
    <row r="27" spans="1:8">
      <c r="A27" s="29" t="s">
        <v>49</v>
      </c>
      <c r="B27" s="30" t="s">
        <v>50</v>
      </c>
      <c r="C27" s="8" t="s">
        <v>36</v>
      </c>
      <c r="D27" s="30" t="s">
        <v>44</v>
      </c>
      <c r="E27" s="31">
        <v>24150</v>
      </c>
    </row>
    <row r="28" spans="1:8">
      <c r="A28" s="29" t="s">
        <v>49</v>
      </c>
      <c r="B28" s="30" t="s">
        <v>53</v>
      </c>
      <c r="C28" s="8" t="s">
        <v>36</v>
      </c>
      <c r="D28" s="30" t="s">
        <v>44</v>
      </c>
      <c r="E28" s="31">
        <v>15085</v>
      </c>
    </row>
    <row r="29" spans="1:8">
      <c r="A29" s="29" t="s">
        <v>49</v>
      </c>
      <c r="B29" s="30" t="s">
        <v>53</v>
      </c>
      <c r="C29" s="8" t="s">
        <v>36</v>
      </c>
      <c r="D29" s="30" t="s">
        <v>44</v>
      </c>
      <c r="E29" s="31">
        <v>18940</v>
      </c>
    </row>
    <row r="30" spans="1:8" ht="19.5" thickBot="1">
      <c r="A30" s="12" t="s">
        <v>17</v>
      </c>
      <c r="B30" s="13"/>
      <c r="C30" s="24"/>
      <c r="D30" s="14"/>
      <c r="E30" s="15">
        <f>SUM(E12:E29)</f>
        <v>226077.54200000004</v>
      </c>
      <c r="G30" s="17"/>
      <c r="H30" s="17"/>
    </row>
    <row r="31" spans="1:8">
      <c r="A31" s="5"/>
      <c r="B31" s="5"/>
      <c r="C31" s="5"/>
      <c r="D31" s="5"/>
      <c r="E31" s="6"/>
    </row>
    <row r="32" spans="1:8" ht="33" customHeight="1">
      <c r="A32" s="37" t="s">
        <v>54</v>
      </c>
      <c r="B32" s="37"/>
      <c r="C32" s="37"/>
      <c r="D32" s="37"/>
      <c r="E32" s="37"/>
    </row>
    <row r="33" spans="1:5">
      <c r="A33" s="25"/>
      <c r="B33" s="25"/>
      <c r="C33" s="25"/>
      <c r="D33" s="25"/>
      <c r="E33" s="26"/>
    </row>
    <row r="34" spans="1:5" ht="15" customHeight="1">
      <c r="A34" s="37" t="s">
        <v>40</v>
      </c>
      <c r="B34" s="37"/>
      <c r="C34" s="37"/>
      <c r="D34" s="37"/>
      <c r="E34" s="37"/>
    </row>
    <row r="35" spans="1:5">
      <c r="A35" s="5"/>
      <c r="B35" s="5"/>
      <c r="C35" s="5"/>
      <c r="D35" s="5"/>
      <c r="E35" s="6"/>
    </row>
    <row r="36" spans="1:5">
      <c r="A36" s="38" t="s">
        <v>41</v>
      </c>
      <c r="B36" s="38"/>
      <c r="C36" s="38"/>
      <c r="D36" s="38"/>
      <c r="E36" s="38"/>
    </row>
    <row r="37" spans="1:5">
      <c r="A37" s="5"/>
      <c r="B37" s="5"/>
      <c r="C37" s="5"/>
      <c r="D37" s="5"/>
      <c r="E37" s="6"/>
    </row>
    <row r="38" spans="1:5" ht="31.5" customHeight="1">
      <c r="A38" s="37" t="s">
        <v>18</v>
      </c>
      <c r="B38" s="37"/>
      <c r="C38" s="37"/>
      <c r="D38" s="37"/>
      <c r="E38" s="37"/>
    </row>
    <row r="39" spans="1:5">
      <c r="A39" s="5"/>
      <c r="B39" s="5"/>
      <c r="C39" s="5"/>
      <c r="D39" s="5"/>
      <c r="E39" s="6"/>
    </row>
    <row r="40" spans="1:5">
      <c r="A40" s="5"/>
      <c r="B40" s="5"/>
      <c r="C40" s="5"/>
      <c r="D40" s="5"/>
      <c r="E40" s="6"/>
    </row>
    <row r="41" spans="1:5">
      <c r="A41" s="39" t="s">
        <v>19</v>
      </c>
      <c r="B41" s="39"/>
      <c r="C41" s="39"/>
      <c r="D41" s="39"/>
      <c r="E41" s="39"/>
    </row>
    <row r="42" spans="1:5">
      <c r="A42" s="5"/>
      <c r="B42" s="5"/>
      <c r="C42" s="5"/>
      <c r="D42" s="5"/>
      <c r="E42" s="6"/>
    </row>
    <row r="43" spans="1:5">
      <c r="A43" s="5" t="s">
        <v>45</v>
      </c>
      <c r="B43" s="5" t="s">
        <v>46</v>
      </c>
      <c r="C43" s="5"/>
      <c r="D43" s="5"/>
      <c r="E43" s="6" t="s">
        <v>22</v>
      </c>
    </row>
    <row r="44" spans="1:5">
      <c r="A44" s="5"/>
      <c r="B44" s="5"/>
      <c r="C44" s="5"/>
      <c r="D44" s="5"/>
      <c r="E44" s="6" t="s">
        <v>24</v>
      </c>
    </row>
    <row r="45" spans="1:5">
      <c r="A45" s="5"/>
      <c r="B45" s="5"/>
      <c r="C45" s="5"/>
      <c r="D45" s="5"/>
      <c r="E45" s="6"/>
    </row>
    <row r="46" spans="1:5">
      <c r="A46" s="5" t="s">
        <v>20</v>
      </c>
      <c r="B46" s="5" t="s">
        <v>38</v>
      </c>
      <c r="C46" s="5"/>
      <c r="D46" s="5"/>
    </row>
    <row r="47" spans="1:5">
      <c r="A47" s="5"/>
      <c r="B47" s="38" t="s">
        <v>47</v>
      </c>
      <c r="C47" s="38"/>
      <c r="D47" s="38"/>
      <c r="E47" s="6" t="s">
        <v>22</v>
      </c>
    </row>
    <row r="48" spans="1:5">
      <c r="A48" s="5"/>
      <c r="B48" s="5"/>
      <c r="C48" s="5"/>
      <c r="D48" s="5"/>
      <c r="E48" s="6" t="s">
        <v>24</v>
      </c>
    </row>
    <row r="49" spans="1:5">
      <c r="A49" s="5"/>
      <c r="B49" s="5"/>
      <c r="C49" s="5"/>
      <c r="D49" s="5"/>
      <c r="E49" s="6"/>
    </row>
    <row r="50" spans="1:5">
      <c r="A50" s="5" t="s">
        <v>25</v>
      </c>
      <c r="B50" s="5" t="s">
        <v>21</v>
      </c>
      <c r="C50" s="5"/>
      <c r="D50" s="5"/>
      <c r="E50" s="6" t="s">
        <v>22</v>
      </c>
    </row>
    <row r="51" spans="1:5">
      <c r="A51" s="5"/>
      <c r="B51" s="40" t="s">
        <v>23</v>
      </c>
      <c r="C51" s="40"/>
      <c r="D51" s="40"/>
      <c r="E51" s="6" t="s">
        <v>24</v>
      </c>
    </row>
  </sheetData>
  <mergeCells count="12">
    <mergeCell ref="B51:D51"/>
    <mergeCell ref="A1:E1"/>
    <mergeCell ref="A2:E2"/>
    <mergeCell ref="D4:E4"/>
    <mergeCell ref="A7:E7"/>
    <mergeCell ref="A9:E9"/>
    <mergeCell ref="A32:E32"/>
    <mergeCell ref="A34:E34"/>
    <mergeCell ref="A36:E36"/>
    <mergeCell ref="A38:E38"/>
    <mergeCell ref="A41:E41"/>
    <mergeCell ref="B47:D47"/>
  </mergeCells>
  <pageMargins left="0.22" right="0.21" top="0.16" bottom="0.22" header="0.16" footer="0.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49"/>
  <sheetViews>
    <sheetView topLeftCell="A17" workbookViewId="0">
      <selection activeCell="K22" sqref="K22"/>
    </sheetView>
  </sheetViews>
  <sheetFormatPr defaultRowHeight="15"/>
  <cols>
    <col min="1" max="1" width="32.85546875" customWidth="1"/>
    <col min="2" max="2" width="15.7109375" customWidth="1"/>
    <col min="3" max="3" width="11.5703125" customWidth="1"/>
    <col min="4" max="4" width="19" customWidth="1"/>
    <col min="5" max="5" width="18" style="16" customWidth="1"/>
    <col min="7" max="7" width="11.140625" customWidth="1"/>
    <col min="8" max="8" width="10" bestFit="1" customWidth="1"/>
  </cols>
  <sheetData>
    <row r="1" spans="1:7" ht="15.75">
      <c r="A1" s="41" t="s">
        <v>0</v>
      </c>
      <c r="B1" s="41"/>
      <c r="C1" s="41"/>
      <c r="D1" s="41"/>
      <c r="E1" s="41"/>
    </row>
    <row r="2" spans="1:7" ht="30.75" customHeight="1">
      <c r="A2" s="42" t="s">
        <v>1</v>
      </c>
      <c r="B2" s="42"/>
      <c r="C2" s="42"/>
      <c r="D2" s="42"/>
      <c r="E2" s="42"/>
    </row>
    <row r="3" spans="1:7">
      <c r="A3" s="1"/>
      <c r="B3" s="1"/>
      <c r="C3" s="1"/>
      <c r="D3" s="1"/>
      <c r="E3" s="2"/>
    </row>
    <row r="4" spans="1:7" ht="15" customHeight="1">
      <c r="A4" s="28" t="s">
        <v>2</v>
      </c>
      <c r="B4" s="1"/>
      <c r="C4" s="1"/>
      <c r="D4" s="43" t="s">
        <v>48</v>
      </c>
      <c r="E4" s="43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37" t="s">
        <v>37</v>
      </c>
      <c r="B7" s="37"/>
      <c r="C7" s="37"/>
      <c r="D7" s="37"/>
      <c r="E7" s="37"/>
    </row>
    <row r="8" spans="1:7">
      <c r="A8" s="3"/>
      <c r="B8" s="3"/>
      <c r="C8" s="3"/>
      <c r="D8" s="3"/>
      <c r="E8" s="4"/>
    </row>
    <row r="9" spans="1:7" ht="45.75" customHeight="1">
      <c r="A9" s="37" t="s">
        <v>32</v>
      </c>
      <c r="B9" s="37"/>
      <c r="C9" s="37"/>
      <c r="D9" s="37"/>
      <c r="E9" s="37"/>
    </row>
    <row r="10" spans="1:7" ht="15.75" thickBot="1">
      <c r="A10" s="5"/>
      <c r="B10" s="5"/>
      <c r="C10" s="5"/>
      <c r="D10" s="5"/>
      <c r="E10" s="6"/>
      <c r="G10">
        <v>1373.4</v>
      </c>
    </row>
    <row r="11" spans="1:7" ht="75">
      <c r="A11" s="18" t="s">
        <v>3</v>
      </c>
      <c r="B11" s="19" t="s">
        <v>4</v>
      </c>
      <c r="C11" s="19" t="s">
        <v>5</v>
      </c>
      <c r="D11" s="20" t="s">
        <v>6</v>
      </c>
      <c r="E11" s="21" t="s">
        <v>7</v>
      </c>
    </row>
    <row r="12" spans="1:7" ht="42" customHeight="1">
      <c r="A12" s="22" t="s">
        <v>28</v>
      </c>
      <c r="B12" s="8" t="s">
        <v>8</v>
      </c>
      <c r="C12" s="8" t="s">
        <v>9</v>
      </c>
      <c r="D12" s="9">
        <v>0.8</v>
      </c>
      <c r="E12" s="10">
        <f>D12*$G$10*3</f>
        <v>3296.16</v>
      </c>
    </row>
    <row r="13" spans="1:7" ht="55.5" customHeight="1">
      <c r="A13" s="7" t="s">
        <v>30</v>
      </c>
      <c r="B13" s="8" t="s">
        <v>8</v>
      </c>
      <c r="C13" s="8" t="s">
        <v>9</v>
      </c>
      <c r="D13" s="32">
        <f>E13/3/G10</f>
        <v>0.43687199650502401</v>
      </c>
      <c r="E13" s="10">
        <v>1800</v>
      </c>
      <c r="G13" s="17"/>
    </row>
    <row r="14" spans="1:7" ht="54.75" customHeight="1">
      <c r="A14" s="23" t="s">
        <v>27</v>
      </c>
      <c r="B14" s="8" t="s">
        <v>8</v>
      </c>
      <c r="C14" s="8" t="s">
        <v>9</v>
      </c>
      <c r="D14" s="9">
        <v>0.93</v>
      </c>
      <c r="E14" s="10">
        <f t="shared" ref="E14:E23" si="0">D14*$G$10*3</f>
        <v>3831.7860000000005</v>
      </c>
    </row>
    <row r="15" spans="1:7" ht="38.25">
      <c r="A15" s="23" t="s">
        <v>26</v>
      </c>
      <c r="B15" s="8" t="s">
        <v>8</v>
      </c>
      <c r="C15" s="8" t="s">
        <v>9</v>
      </c>
      <c r="D15" s="9">
        <v>1.04</v>
      </c>
      <c r="E15" s="10">
        <f t="shared" si="0"/>
        <v>4285.0080000000007</v>
      </c>
    </row>
    <row r="16" spans="1:7" ht="51">
      <c r="A16" s="7" t="s">
        <v>31</v>
      </c>
      <c r="B16" s="8" t="s">
        <v>8</v>
      </c>
      <c r="C16" s="8" t="s">
        <v>9</v>
      </c>
      <c r="D16" s="32">
        <f>E16/3/G10</f>
        <v>0.67772438231153831</v>
      </c>
      <c r="E16" s="27">
        <v>2792.36</v>
      </c>
      <c r="G16" s="17"/>
    </row>
    <row r="17" spans="1:8">
      <c r="A17" s="7" t="s">
        <v>12</v>
      </c>
      <c r="B17" s="8" t="s">
        <v>8</v>
      </c>
      <c r="C17" s="8" t="s">
        <v>9</v>
      </c>
      <c r="D17" s="9">
        <v>0.2</v>
      </c>
      <c r="E17" s="10">
        <f t="shared" si="0"/>
        <v>824.04</v>
      </c>
      <c r="G17" s="17"/>
    </row>
    <row r="18" spans="1:8" ht="38.25">
      <c r="A18" s="7" t="s">
        <v>10</v>
      </c>
      <c r="B18" s="8" t="s">
        <v>11</v>
      </c>
      <c r="C18" s="8" t="s">
        <v>9</v>
      </c>
      <c r="D18" s="8">
        <v>5.9</v>
      </c>
      <c r="E18" s="10">
        <f t="shared" si="0"/>
        <v>24309.180000000004</v>
      </c>
    </row>
    <row r="19" spans="1:8">
      <c r="A19" s="7" t="s">
        <v>29</v>
      </c>
      <c r="B19" s="8" t="s">
        <v>8</v>
      </c>
      <c r="C19" s="8" t="s">
        <v>9</v>
      </c>
      <c r="D19" s="9">
        <v>2.48</v>
      </c>
      <c r="E19" s="10">
        <f t="shared" si="0"/>
        <v>10218.096000000001</v>
      </c>
    </row>
    <row r="20" spans="1:8" ht="25.5">
      <c r="A20" s="7" t="s">
        <v>13</v>
      </c>
      <c r="B20" s="8" t="s">
        <v>14</v>
      </c>
      <c r="C20" s="8" t="s">
        <v>9</v>
      </c>
      <c r="D20" s="9">
        <v>0.98</v>
      </c>
      <c r="E20" s="10">
        <f t="shared" si="0"/>
        <v>4037.7960000000003</v>
      </c>
    </row>
    <row r="21" spans="1:8" ht="25.5">
      <c r="A21" s="7" t="s">
        <v>33</v>
      </c>
      <c r="B21" s="8" t="s">
        <v>14</v>
      </c>
      <c r="C21" s="8" t="s">
        <v>9</v>
      </c>
      <c r="D21" s="11">
        <v>0.61</v>
      </c>
      <c r="E21" s="10">
        <f t="shared" si="0"/>
        <v>2513.3220000000001</v>
      </c>
    </row>
    <row r="22" spans="1:8" ht="25.5">
      <c r="A22" s="7" t="s">
        <v>15</v>
      </c>
      <c r="B22" s="8" t="s">
        <v>14</v>
      </c>
      <c r="C22" s="8" t="s">
        <v>9</v>
      </c>
      <c r="D22" s="8">
        <v>0.35</v>
      </c>
      <c r="E22" s="10">
        <f t="shared" si="0"/>
        <v>1442.07</v>
      </c>
    </row>
    <row r="23" spans="1:8" ht="25.5">
      <c r="A23" s="7" t="s">
        <v>16</v>
      </c>
      <c r="B23" s="8" t="s">
        <v>8</v>
      </c>
      <c r="C23" s="8" t="s">
        <v>9</v>
      </c>
      <c r="D23" s="8">
        <v>1.79</v>
      </c>
      <c r="E23" s="10">
        <f t="shared" si="0"/>
        <v>7375.1580000000013</v>
      </c>
    </row>
    <row r="24" spans="1:8" ht="25.5">
      <c r="A24" s="23" t="s">
        <v>34</v>
      </c>
      <c r="B24" s="8" t="s">
        <v>39</v>
      </c>
      <c r="C24" s="8" t="s">
        <v>36</v>
      </c>
      <c r="D24" s="8" t="s">
        <v>43</v>
      </c>
      <c r="E24" s="27">
        <v>12665.36</v>
      </c>
    </row>
    <row r="25" spans="1:8" ht="25.5">
      <c r="A25" s="23" t="s">
        <v>42</v>
      </c>
      <c r="B25" s="8" t="s">
        <v>39</v>
      </c>
      <c r="C25" s="8" t="s">
        <v>36</v>
      </c>
      <c r="D25" s="8" t="s">
        <v>43</v>
      </c>
      <c r="E25" s="27">
        <v>2628.08</v>
      </c>
    </row>
    <row r="26" spans="1:8">
      <c r="A26" s="23" t="s">
        <v>35</v>
      </c>
      <c r="B26" s="8" t="s">
        <v>39</v>
      </c>
      <c r="C26" s="8" t="s">
        <v>36</v>
      </c>
      <c r="D26" s="8" t="s">
        <v>43</v>
      </c>
      <c r="E26" s="27">
        <v>52415.199999999997</v>
      </c>
    </row>
    <row r="27" spans="1:8">
      <c r="A27" s="29" t="s">
        <v>49</v>
      </c>
      <c r="B27" s="30" t="s">
        <v>50</v>
      </c>
      <c r="C27" s="8" t="s">
        <v>36</v>
      </c>
      <c r="D27" s="30" t="s">
        <v>44</v>
      </c>
      <c r="E27" s="31">
        <v>25626</v>
      </c>
    </row>
    <row r="28" spans="1:8" ht="19.5" thickBot="1">
      <c r="A28" s="12" t="s">
        <v>17</v>
      </c>
      <c r="B28" s="13"/>
      <c r="C28" s="24"/>
      <c r="D28" s="14"/>
      <c r="E28" s="15">
        <f>SUM(E12:E27)</f>
        <v>160059.61600000001</v>
      </c>
      <c r="G28" s="17"/>
      <c r="H28" s="17"/>
    </row>
    <row r="29" spans="1:8">
      <c r="A29" s="5"/>
      <c r="B29" s="5"/>
      <c r="C29" s="5"/>
      <c r="D29" s="5"/>
      <c r="E29" s="6"/>
    </row>
    <row r="30" spans="1:8" ht="33" customHeight="1">
      <c r="A30" s="37" t="s">
        <v>51</v>
      </c>
      <c r="B30" s="37"/>
      <c r="C30" s="37"/>
      <c r="D30" s="37"/>
      <c r="E30" s="37"/>
    </row>
    <row r="31" spans="1:8">
      <c r="A31" s="25"/>
      <c r="B31" s="25"/>
      <c r="C31" s="25"/>
      <c r="D31" s="25"/>
      <c r="E31" s="26"/>
    </row>
    <row r="32" spans="1:8" ht="15" customHeight="1">
      <c r="A32" s="37" t="s">
        <v>40</v>
      </c>
      <c r="B32" s="37"/>
      <c r="C32" s="37"/>
      <c r="D32" s="37"/>
      <c r="E32" s="37"/>
    </row>
    <row r="33" spans="1:5">
      <c r="A33" s="5"/>
      <c r="B33" s="5"/>
      <c r="C33" s="5"/>
      <c r="D33" s="5"/>
      <c r="E33" s="6"/>
    </row>
    <row r="34" spans="1:5">
      <c r="A34" s="38" t="s">
        <v>41</v>
      </c>
      <c r="B34" s="38"/>
      <c r="C34" s="38"/>
      <c r="D34" s="38"/>
      <c r="E34" s="38"/>
    </row>
    <row r="35" spans="1:5">
      <c r="A35" s="5"/>
      <c r="B35" s="5"/>
      <c r="C35" s="5"/>
      <c r="D35" s="5"/>
      <c r="E35" s="6"/>
    </row>
    <row r="36" spans="1:5" ht="31.5" customHeight="1">
      <c r="A36" s="37" t="s">
        <v>18</v>
      </c>
      <c r="B36" s="37"/>
      <c r="C36" s="37"/>
      <c r="D36" s="37"/>
      <c r="E36" s="37"/>
    </row>
    <row r="37" spans="1:5">
      <c r="A37" s="5"/>
      <c r="B37" s="5"/>
      <c r="C37" s="5"/>
      <c r="D37" s="5"/>
      <c r="E37" s="6"/>
    </row>
    <row r="38" spans="1:5">
      <c r="A38" s="5"/>
      <c r="B38" s="5"/>
      <c r="C38" s="5"/>
      <c r="D38" s="5"/>
      <c r="E38" s="6"/>
    </row>
    <row r="39" spans="1:5">
      <c r="A39" s="39" t="s">
        <v>19</v>
      </c>
      <c r="B39" s="39"/>
      <c r="C39" s="39"/>
      <c r="D39" s="39"/>
      <c r="E39" s="39"/>
    </row>
    <row r="40" spans="1:5">
      <c r="A40" s="5"/>
      <c r="B40" s="5"/>
      <c r="C40" s="5"/>
      <c r="D40" s="5"/>
      <c r="E40" s="6"/>
    </row>
    <row r="41" spans="1:5">
      <c r="A41" s="5" t="s">
        <v>45</v>
      </c>
      <c r="B41" s="5" t="s">
        <v>46</v>
      </c>
      <c r="C41" s="5"/>
      <c r="D41" s="5"/>
      <c r="E41" s="6" t="s">
        <v>22</v>
      </c>
    </row>
    <row r="42" spans="1:5">
      <c r="A42" s="5"/>
      <c r="B42" s="5"/>
      <c r="C42" s="5"/>
      <c r="D42" s="5"/>
      <c r="E42" s="6" t="s">
        <v>24</v>
      </c>
    </row>
    <row r="43" spans="1:5">
      <c r="A43" s="5"/>
      <c r="B43" s="5"/>
      <c r="C43" s="5"/>
      <c r="D43" s="5"/>
      <c r="E43" s="6"/>
    </row>
    <row r="44" spans="1:5">
      <c r="A44" s="5" t="s">
        <v>20</v>
      </c>
      <c r="B44" s="5" t="s">
        <v>38</v>
      </c>
      <c r="C44" s="5"/>
      <c r="D44" s="5"/>
    </row>
    <row r="45" spans="1:5">
      <c r="A45" s="5"/>
      <c r="B45" s="38" t="s">
        <v>47</v>
      </c>
      <c r="C45" s="38"/>
      <c r="D45" s="38"/>
      <c r="E45" s="6" t="s">
        <v>22</v>
      </c>
    </row>
    <row r="46" spans="1:5">
      <c r="A46" s="5"/>
      <c r="B46" s="5"/>
      <c r="C46" s="5"/>
      <c r="D46" s="5"/>
      <c r="E46" s="6" t="s">
        <v>24</v>
      </c>
    </row>
    <row r="47" spans="1:5">
      <c r="A47" s="5"/>
      <c r="B47" s="5"/>
      <c r="C47" s="5"/>
      <c r="D47" s="5"/>
      <c r="E47" s="6"/>
    </row>
    <row r="48" spans="1:5">
      <c r="A48" s="5" t="s">
        <v>25</v>
      </c>
      <c r="B48" s="5" t="s">
        <v>21</v>
      </c>
      <c r="C48" s="5"/>
      <c r="D48" s="5"/>
      <c r="E48" s="6" t="s">
        <v>22</v>
      </c>
    </row>
    <row r="49" spans="1:5">
      <c r="A49" s="5"/>
      <c r="B49" s="40" t="s">
        <v>23</v>
      </c>
      <c r="C49" s="40"/>
      <c r="D49" s="40"/>
      <c r="E49" s="6" t="s">
        <v>24</v>
      </c>
    </row>
  </sheetData>
  <mergeCells count="12">
    <mergeCell ref="B49:D49"/>
    <mergeCell ref="A1:E1"/>
    <mergeCell ref="A2:E2"/>
    <mergeCell ref="D4:E4"/>
    <mergeCell ref="A7:E7"/>
    <mergeCell ref="A9:E9"/>
    <mergeCell ref="A30:E30"/>
    <mergeCell ref="A32:E32"/>
    <mergeCell ref="A34:E34"/>
    <mergeCell ref="A36:E36"/>
    <mergeCell ref="A39:E39"/>
    <mergeCell ref="B45:D45"/>
  </mergeCells>
  <pageMargins left="0.22" right="0.21" top="0.16" bottom="0.22" header="0.16" footer="0.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4 кв</vt:lpstr>
      <vt:lpstr>3 кв</vt:lpstr>
      <vt:lpstr>2 кв</vt:lpstr>
      <vt:lpstr>1 кв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WWW</dc:creator>
  <cp:lastModifiedBy>User</cp:lastModifiedBy>
  <cp:lastPrinted>2024-11-28T10:54:42Z</cp:lastPrinted>
  <dcterms:created xsi:type="dcterms:W3CDTF">2017-03-13T08:54:22Z</dcterms:created>
  <dcterms:modified xsi:type="dcterms:W3CDTF">2025-03-11T11:02:12Z</dcterms:modified>
</cp:coreProperties>
</file>