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7" r:id="rId1"/>
    <sheet name="3кв" sheetId="16" r:id="rId2"/>
    <sheet name="2 кв" sheetId="15" r:id="rId3"/>
    <sheet name="1 кв" sheetId="14" r:id="rId4"/>
  </sheets>
  <calcPr calcId="125725" iterateDelta="1E-4"/>
</workbook>
</file>

<file path=xl/calcChain.xml><?xml version="1.0" encoding="utf-8"?>
<calcChain xmlns="http://schemas.openxmlformats.org/spreadsheetml/2006/main">
  <c r="E16" i="17"/>
  <c r="E33" s="1"/>
  <c r="E18"/>
  <c r="E19"/>
  <c r="E20"/>
  <c r="E21"/>
  <c r="E22"/>
  <c r="E23"/>
  <c r="E24"/>
  <c r="E17"/>
  <c r="E15"/>
  <c r="E14"/>
  <c r="D13"/>
  <c r="E12"/>
  <c r="E30" i="16" l="1"/>
  <c r="D16"/>
  <c r="E17"/>
  <c r="E18"/>
  <c r="E19"/>
  <c r="E20"/>
  <c r="E21"/>
  <c r="E22"/>
  <c r="E23"/>
  <c r="E24"/>
  <c r="E15"/>
  <c r="E14"/>
  <c r="D13"/>
  <c r="E12"/>
  <c r="E30" i="15"/>
  <c r="D16"/>
  <c r="E15"/>
  <c r="E17"/>
  <c r="E18"/>
  <c r="E19"/>
  <c r="E20"/>
  <c r="E21"/>
  <c r="E22"/>
  <c r="E23"/>
  <c r="E24"/>
  <c r="E14"/>
  <c r="E12"/>
  <c r="D13"/>
  <c r="E28" i="14"/>
  <c r="D13"/>
  <c r="E16"/>
  <c r="E17"/>
  <c r="E14"/>
  <c r="E15"/>
  <c r="E18"/>
  <c r="E19"/>
  <c r="E20"/>
  <c r="E21"/>
  <c r="E22"/>
  <c r="E23"/>
  <c r="E24"/>
  <c r="E12"/>
</calcChain>
</file>

<file path=xl/sharedStrings.xml><?xml version="1.0" encoding="utf-8"?>
<sst xmlns="http://schemas.openxmlformats.org/spreadsheetml/2006/main" count="364" uniqueCount="67">
  <si>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</si>
  <si>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</si>
  <si>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</si>
  <si>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</si>
  <si>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</si>
  <si>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</si>
  <si>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</si>
  <si>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</si>
  <si>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</si>
  <si>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</si>
  <si>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</si>
  <si>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</si>
  <si>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</si>
  <si>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</si>
  <si>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</si>
  <si>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</si>
  <si>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</si>
  <si>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</si>
  <si>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</si>
  <si>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</si>
  <si>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</si>
  <si>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</si>
  <si>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</si>
  <si>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</si>
  <si>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</si>
  <si>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</si>
  <si>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</si>
  <si>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</si>
  <si>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</si>
  <si>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</si>
  <si>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1. Исполнителем предъявлены к приемке следующие оказанные на основании договора подряда №124 от 01.01.2015 г. услуги и выполненные работы по содержанию и текущему ремонту общего имущества в МКД расположенного по адресу Расковой,1</t>
  </si>
  <si>
    <t>Работы, выполняемые в целях надлежащего содержания систем вентиляции и дымоудаления многоквартирных домов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</si>
  <si>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</si>
  <si>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</si>
  <si>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ул.Расковой,1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</si>
  <si>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</si>
  <si>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Электроснабжение СОИ</t>
  </si>
  <si>
    <t>руб</t>
  </si>
  <si>
    <t>по графику</t>
  </si>
  <si>
    <t>понедельник, суббота, покос по графику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</si>
  <si>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</si>
  <si>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</si>
  <si>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</si>
  <si>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Водоснабжение и водоотведение СОИ</t>
  </si>
  <si>
    <t>тариф</t>
  </si>
  <si>
    <t>смена</t>
  </si>
  <si>
    <t>Составил:</t>
  </si>
  <si>
    <t>Начальник ПЭО Лебедева О.И</t>
  </si>
  <si>
    <t>Миткалов П.Н.</t>
  </si>
  <si>
    <t>"01" апреля 2024 г</t>
  </si>
  <si>
    <t>Замена вентиляционных окон</t>
  </si>
  <si>
    <t>февраль</t>
  </si>
  <si>
    <t>2. Всего за период с 01.01.2024 г по 31.03.2024 г. выполнено работ (оказанно услуг) на общую сумму 195748 (сто девяносто пять тысяч семьсот сорок восемь) рублей 72 коп.</t>
  </si>
  <si>
    <t>"01" июля 2024 г</t>
  </si>
  <si>
    <t>Замена трубы в подвале</t>
  </si>
  <si>
    <t>Смена светильников светодиодных</t>
  </si>
  <si>
    <t>апрель</t>
  </si>
  <si>
    <t>смета</t>
  </si>
  <si>
    <t>2. Всего за период с 01.01.2024 г по 30.06.2024 г. выполнено работ (оказанно услуг) на общую сумму 386575 (триста восемьдесят шесть тысяч пятьсот семьдесят пять) рублей 25 коп.</t>
  </si>
  <si>
    <t>"01" октября 2024 г</t>
  </si>
  <si>
    <t>Ефимова Т.И.</t>
  </si>
  <si>
    <t>2. Всего за период с 01.01.2024 г по 30.09.2024 г. выполнено работ (оказанно услуг) на общую сумму 605841 (шестьсот пять тысяч восемьсот сорок один) рубль 03 коп.</t>
  </si>
  <si>
    <t>"01" января 2025 г</t>
  </si>
  <si>
    <t xml:space="preserve">Замена трубы </t>
  </si>
  <si>
    <t>ноябрь</t>
  </si>
  <si>
    <t>Поверка приборов учета</t>
  </si>
  <si>
    <t>2. Всего за период с 01.01.2024 г по 31.12.2024 г. выполнено работ (оказанно услуг) на общую сумму 806798 (восемьсот шесть тысяч семьсот девяносто восемь) рублей 64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</si>
</sst>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4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A27" workbookViewId="0">
      <selection activeCell="G40" sqref="G4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62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3140.1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28</v>
      </c>
      <c r="B12" s="8" t="s">
        <v>8</v>
      </c>
      <c r="C12" s="8" t="s">
        <v>9</v>
      </c>
      <c r="D12" s="9">
        <v>0.83</v>
      </c>
      <c r="E12" s="28">
        <f>D12*12*$G$10</f>
        <v>31275.395999999997</v>
      </c>
    </row>
    <row r="13" spans="1:7" ht="60" customHeight="1">
      <c r="A13" s="7" t="s">
        <v>31</v>
      </c>
      <c r="B13" s="8" t="s">
        <v>38</v>
      </c>
      <c r="C13" s="8" t="s">
        <v>9</v>
      </c>
      <c r="D13" s="26">
        <f>E13/12/G10</f>
        <v>0.41399955415432632</v>
      </c>
      <c r="E13" s="28">
        <v>15600</v>
      </c>
      <c r="G13" s="16"/>
    </row>
    <row r="14" spans="1:7" ht="54.75" customHeight="1">
      <c r="A14" s="22" t="s">
        <v>27</v>
      </c>
      <c r="B14" s="8" t="s">
        <v>8</v>
      </c>
      <c r="C14" s="8" t="s">
        <v>9</v>
      </c>
      <c r="D14" s="9">
        <v>0.97</v>
      </c>
      <c r="E14" s="28">
        <f>D14*12*$G$10</f>
        <v>36550.764000000003</v>
      </c>
    </row>
    <row r="15" spans="1:7" ht="38.25">
      <c r="A15" s="22" t="s">
        <v>26</v>
      </c>
      <c r="B15" s="8" t="s">
        <v>8</v>
      </c>
      <c r="C15" s="8" t="s">
        <v>9</v>
      </c>
      <c r="D15" s="9">
        <v>1.08</v>
      </c>
      <c r="E15" s="28">
        <f>D15*12*$G$10</f>
        <v>40695.696000000004</v>
      </c>
    </row>
    <row r="16" spans="1:7" ht="51">
      <c r="A16" s="7" t="s">
        <v>33</v>
      </c>
      <c r="B16" s="8" t="s">
        <v>38</v>
      </c>
      <c r="C16" s="8" t="s">
        <v>9</v>
      </c>
      <c r="D16" s="26">
        <v>0.17</v>
      </c>
      <c r="E16" s="28">
        <f>D16*12*$G$10</f>
        <v>6405.8040000000001</v>
      </c>
      <c r="G16" s="16"/>
    </row>
    <row r="17" spans="1:8">
      <c r="A17" s="7" t="s">
        <v>11</v>
      </c>
      <c r="B17" s="8" t="s">
        <v>38</v>
      </c>
      <c r="C17" s="8" t="s">
        <v>9</v>
      </c>
      <c r="D17" s="30">
        <v>0.2</v>
      </c>
      <c r="E17" s="28">
        <f>D17*12*$G$10</f>
        <v>7536.2400000000007</v>
      </c>
    </row>
    <row r="18" spans="1:8" ht="38.25">
      <c r="A18" s="7" t="s">
        <v>10</v>
      </c>
      <c r="B18" s="8" t="s">
        <v>39</v>
      </c>
      <c r="C18" s="8" t="s">
        <v>9</v>
      </c>
      <c r="D18" s="8">
        <v>6.32</v>
      </c>
      <c r="E18" s="28">
        <f t="shared" ref="E18:E24" si="0">D18*12*$G$10</f>
        <v>238145.18400000001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28">
        <f t="shared" si="0"/>
        <v>131130.576</v>
      </c>
    </row>
    <row r="20" spans="1:8" ht="25.5">
      <c r="A20" s="22" t="s">
        <v>32</v>
      </c>
      <c r="B20" s="8" t="s">
        <v>8</v>
      </c>
      <c r="C20" s="8" t="s">
        <v>9</v>
      </c>
      <c r="D20" s="9">
        <v>0.64</v>
      </c>
      <c r="E20" s="28">
        <f t="shared" si="0"/>
        <v>24115.967999999997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28">
        <f t="shared" si="0"/>
        <v>36927.576000000001</v>
      </c>
    </row>
    <row r="22" spans="1:8" ht="25.5">
      <c r="A22" s="7" t="s">
        <v>14</v>
      </c>
      <c r="B22" s="8" t="s">
        <v>13</v>
      </c>
      <c r="C22" s="8" t="s">
        <v>9</v>
      </c>
      <c r="D22" s="10">
        <v>0.61</v>
      </c>
      <c r="E22" s="28">
        <f t="shared" si="0"/>
        <v>22985.531999999999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28">
        <f t="shared" si="0"/>
        <v>13188.419999999998</v>
      </c>
    </row>
    <row r="24" spans="1:8" ht="25.5">
      <c r="A24" s="7" t="s">
        <v>16</v>
      </c>
      <c r="B24" s="8" t="s">
        <v>8</v>
      </c>
      <c r="C24" s="8" t="s">
        <v>9</v>
      </c>
      <c r="D24" s="8">
        <v>1.25</v>
      </c>
      <c r="E24" s="28">
        <f t="shared" si="0"/>
        <v>47101.5</v>
      </c>
    </row>
    <row r="25" spans="1:8">
      <c r="A25" s="23" t="s">
        <v>43</v>
      </c>
      <c r="B25" s="8" t="s">
        <v>40</v>
      </c>
      <c r="C25" s="24" t="s">
        <v>37</v>
      </c>
      <c r="D25" s="24" t="s">
        <v>44</v>
      </c>
      <c r="E25" s="25">
        <v>84810.49</v>
      </c>
      <c r="G25" s="16"/>
      <c r="H25" s="16"/>
    </row>
    <row r="26" spans="1:8">
      <c r="A26" s="23" t="s">
        <v>36</v>
      </c>
      <c r="B26" s="8" t="s">
        <v>40</v>
      </c>
      <c r="C26" s="24" t="s">
        <v>37</v>
      </c>
      <c r="D26" s="24" t="s">
        <v>44</v>
      </c>
      <c r="E26" s="25">
        <v>45544.53</v>
      </c>
      <c r="G26" s="16"/>
      <c r="H26" s="16"/>
    </row>
    <row r="27" spans="1:8">
      <c r="A27" s="23" t="s">
        <v>50</v>
      </c>
      <c r="B27" s="24" t="s">
        <v>51</v>
      </c>
      <c r="C27" s="24" t="s">
        <v>37</v>
      </c>
      <c r="D27" s="24" t="s">
        <v>57</v>
      </c>
      <c r="E27" s="25">
        <v>2000</v>
      </c>
      <c r="G27" s="16"/>
      <c r="H27" s="16"/>
    </row>
    <row r="28" spans="1:8">
      <c r="A28" s="23" t="s">
        <v>54</v>
      </c>
      <c r="B28" s="24" t="s">
        <v>56</v>
      </c>
      <c r="C28" s="24" t="s">
        <v>37</v>
      </c>
      <c r="D28" s="24" t="s">
        <v>57</v>
      </c>
      <c r="E28" s="25">
        <v>880</v>
      </c>
      <c r="G28" s="16"/>
      <c r="H28" s="16"/>
    </row>
    <row r="29" spans="1:8">
      <c r="A29" s="23" t="s">
        <v>55</v>
      </c>
      <c r="B29" s="24" t="s">
        <v>56</v>
      </c>
      <c r="C29" s="24" t="s">
        <v>37</v>
      </c>
      <c r="D29" s="24" t="s">
        <v>57</v>
      </c>
      <c r="E29" s="25">
        <v>1501</v>
      </c>
      <c r="G29" s="16"/>
      <c r="H29" s="16"/>
    </row>
    <row r="30" spans="1:8">
      <c r="A30" s="23" t="s">
        <v>63</v>
      </c>
      <c r="B30" s="24" t="s">
        <v>64</v>
      </c>
      <c r="C30" s="24" t="s">
        <v>37</v>
      </c>
      <c r="D30" s="24" t="s">
        <v>57</v>
      </c>
      <c r="E30" s="25">
        <v>1398</v>
      </c>
      <c r="G30" s="16"/>
      <c r="H30" s="16"/>
    </row>
    <row r="31" spans="1:8">
      <c r="A31" s="23" t="s">
        <v>54</v>
      </c>
      <c r="B31" s="24" t="s">
        <v>64</v>
      </c>
      <c r="C31" s="24" t="s">
        <v>37</v>
      </c>
      <c r="D31" s="24" t="s">
        <v>57</v>
      </c>
      <c r="E31" s="25">
        <v>6056</v>
      </c>
      <c r="G31" s="16"/>
      <c r="H31" s="16"/>
    </row>
    <row r="32" spans="1:8">
      <c r="A32" s="23" t="s">
        <v>65</v>
      </c>
      <c r="B32" s="24" t="s">
        <v>64</v>
      </c>
      <c r="C32" s="24" t="s">
        <v>37</v>
      </c>
      <c r="D32" s="24" t="s">
        <v>57</v>
      </c>
      <c r="E32" s="25">
        <v>12949.96</v>
      </c>
      <c r="G32" s="16"/>
      <c r="H32" s="16"/>
    </row>
    <row r="33" spans="1:8" ht="19.5" thickBot="1">
      <c r="A33" s="11" t="s">
        <v>17</v>
      </c>
      <c r="B33" s="12"/>
      <c r="C33" s="12"/>
      <c r="D33" s="13"/>
      <c r="E33" s="14">
        <f>SUM(E12:E32)</f>
        <v>806798.63600000006</v>
      </c>
      <c r="G33" s="16"/>
      <c r="H33" s="16"/>
    </row>
    <row r="34" spans="1:8">
      <c r="A34" s="5"/>
      <c r="B34" s="5"/>
      <c r="C34" s="5"/>
      <c r="D34" s="5"/>
      <c r="E34" s="6"/>
    </row>
    <row r="35" spans="1:8" ht="33" customHeight="1">
      <c r="A35" s="34" t="s">
        <v>66</v>
      </c>
      <c r="B35" s="34"/>
      <c r="C35" s="34"/>
      <c r="D35" s="34"/>
      <c r="E35" s="34"/>
    </row>
    <row r="36" spans="1:8">
      <c r="A36" s="5"/>
      <c r="B36" s="5"/>
      <c r="C36" s="5"/>
      <c r="D36" s="5"/>
      <c r="E36" s="6"/>
    </row>
    <row r="37" spans="1:8" ht="15" customHeight="1">
      <c r="A37" s="34" t="s">
        <v>41</v>
      </c>
      <c r="B37" s="34"/>
      <c r="C37" s="34"/>
      <c r="D37" s="34"/>
      <c r="E37" s="34"/>
    </row>
    <row r="38" spans="1:8">
      <c r="A38" s="5"/>
      <c r="B38" s="5"/>
      <c r="C38" s="5"/>
      <c r="D38" s="5"/>
      <c r="E38" s="6"/>
    </row>
    <row r="39" spans="1:8">
      <c r="A39" s="35" t="s">
        <v>42</v>
      </c>
      <c r="B39" s="35"/>
      <c r="C39" s="35"/>
      <c r="D39" s="35"/>
      <c r="E39" s="35"/>
    </row>
    <row r="40" spans="1:8">
      <c r="A40" s="5"/>
      <c r="B40" s="5"/>
      <c r="C40" s="5"/>
      <c r="D40" s="5"/>
      <c r="E40" s="6"/>
    </row>
    <row r="41" spans="1:8" ht="27" customHeight="1">
      <c r="A41" s="34" t="s">
        <v>18</v>
      </c>
      <c r="B41" s="34"/>
      <c r="C41" s="34"/>
      <c r="D41" s="34"/>
      <c r="E41" s="34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36" t="s">
        <v>19</v>
      </c>
      <c r="B44" s="36"/>
      <c r="C44" s="36"/>
      <c r="D44" s="36"/>
      <c r="E44" s="36"/>
    </row>
    <row r="45" spans="1:8">
      <c r="A45" s="5"/>
      <c r="B45" s="5"/>
      <c r="C45" s="5"/>
      <c r="D45" s="5"/>
      <c r="E45" s="6"/>
    </row>
    <row r="46" spans="1:8">
      <c r="A46" s="5" t="s">
        <v>46</v>
      </c>
      <c r="B46" s="5" t="s">
        <v>47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35</v>
      </c>
      <c r="C49" s="5"/>
      <c r="D49" s="5"/>
    </row>
    <row r="50" spans="1:5">
      <c r="A50" s="5"/>
      <c r="B50" s="35" t="s">
        <v>60</v>
      </c>
      <c r="C50" s="35"/>
      <c r="D50" s="35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7" t="s">
        <v>23</v>
      </c>
      <c r="C54" s="37"/>
      <c r="D54" s="37"/>
      <c r="E54" s="6" t="s">
        <v>24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20" workbookViewId="0">
      <selection activeCell="A38" sqref="A38: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3140.1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28</v>
      </c>
      <c r="B12" s="8" t="s">
        <v>8</v>
      </c>
      <c r="C12" s="8" t="s">
        <v>9</v>
      </c>
      <c r="D12" s="9">
        <v>0.83</v>
      </c>
      <c r="E12" s="28">
        <f>D12*9*$G$10</f>
        <v>23456.546999999999</v>
      </c>
    </row>
    <row r="13" spans="1:7" ht="60" customHeight="1">
      <c r="A13" s="7" t="s">
        <v>31</v>
      </c>
      <c r="B13" s="8" t="s">
        <v>38</v>
      </c>
      <c r="C13" s="8" t="s">
        <v>9</v>
      </c>
      <c r="D13" s="26">
        <f>E13/9/G10</f>
        <v>0.41399955415432632</v>
      </c>
      <c r="E13" s="31">
        <v>11700</v>
      </c>
      <c r="G13" s="16"/>
    </row>
    <row r="14" spans="1:7" ht="54.75" customHeight="1">
      <c r="A14" s="22" t="s">
        <v>27</v>
      </c>
      <c r="B14" s="8" t="s">
        <v>8</v>
      </c>
      <c r="C14" s="8" t="s">
        <v>9</v>
      </c>
      <c r="D14" s="9">
        <v>0.97</v>
      </c>
      <c r="E14" s="28">
        <f>D14*9*$G$10</f>
        <v>27413.073</v>
      </c>
    </row>
    <row r="15" spans="1:7" ht="38.25">
      <c r="A15" s="22" t="s">
        <v>26</v>
      </c>
      <c r="B15" s="8" t="s">
        <v>8</v>
      </c>
      <c r="C15" s="8" t="s">
        <v>9</v>
      </c>
      <c r="D15" s="9">
        <v>1.08</v>
      </c>
      <c r="E15" s="28">
        <f t="shared" ref="E15:E24" si="0">D15*9*$G$10</f>
        <v>30521.772000000001</v>
      </c>
    </row>
    <row r="16" spans="1:7" ht="51">
      <c r="A16" s="7" t="s">
        <v>33</v>
      </c>
      <c r="B16" s="8" t="s">
        <v>38</v>
      </c>
      <c r="C16" s="8" t="s">
        <v>9</v>
      </c>
      <c r="D16" s="26">
        <f>E16/9/G10</f>
        <v>0.21831081104989578</v>
      </c>
      <c r="E16" s="28">
        <v>6169.66</v>
      </c>
      <c r="G16" s="16"/>
    </row>
    <row r="17" spans="1:8">
      <c r="A17" s="7" t="s">
        <v>11</v>
      </c>
      <c r="B17" s="8" t="s">
        <v>38</v>
      </c>
      <c r="C17" s="8" t="s">
        <v>9</v>
      </c>
      <c r="D17" s="30">
        <v>0.2</v>
      </c>
      <c r="E17" s="28">
        <f t="shared" si="0"/>
        <v>5652.18</v>
      </c>
    </row>
    <row r="18" spans="1:8" ht="38.25">
      <c r="A18" s="7" t="s">
        <v>10</v>
      </c>
      <c r="B18" s="8" t="s">
        <v>39</v>
      </c>
      <c r="C18" s="8" t="s">
        <v>9</v>
      </c>
      <c r="D18" s="8">
        <v>6.32</v>
      </c>
      <c r="E18" s="28">
        <f t="shared" si="0"/>
        <v>178608.88800000001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28">
        <f t="shared" si="0"/>
        <v>98347.932000000001</v>
      </c>
    </row>
    <row r="20" spans="1:8" ht="25.5">
      <c r="A20" s="22" t="s">
        <v>32</v>
      </c>
      <c r="B20" s="8" t="s">
        <v>8</v>
      </c>
      <c r="C20" s="8" t="s">
        <v>9</v>
      </c>
      <c r="D20" s="9">
        <v>0.64</v>
      </c>
      <c r="E20" s="28">
        <f t="shared" si="0"/>
        <v>18086.975999999999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28">
        <f t="shared" si="0"/>
        <v>27695.682000000001</v>
      </c>
    </row>
    <row r="22" spans="1:8" ht="25.5">
      <c r="A22" s="7" t="s">
        <v>14</v>
      </c>
      <c r="B22" s="8" t="s">
        <v>13</v>
      </c>
      <c r="C22" s="8" t="s">
        <v>9</v>
      </c>
      <c r="D22" s="10">
        <v>0.61</v>
      </c>
      <c r="E22" s="28">
        <f t="shared" si="0"/>
        <v>17239.149000000001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28">
        <f t="shared" si="0"/>
        <v>9891.3149999999987</v>
      </c>
    </row>
    <row r="24" spans="1:8" ht="25.5">
      <c r="A24" s="7" t="s">
        <v>16</v>
      </c>
      <c r="B24" s="8" t="s">
        <v>8</v>
      </c>
      <c r="C24" s="8" t="s">
        <v>9</v>
      </c>
      <c r="D24" s="8">
        <v>1.25</v>
      </c>
      <c r="E24" s="28">
        <f t="shared" si="0"/>
        <v>35326.125</v>
      </c>
    </row>
    <row r="25" spans="1:8">
      <c r="A25" s="23" t="s">
        <v>43</v>
      </c>
      <c r="B25" s="8" t="s">
        <v>40</v>
      </c>
      <c r="C25" s="24" t="s">
        <v>37</v>
      </c>
      <c r="D25" s="24" t="s">
        <v>44</v>
      </c>
      <c r="E25" s="25">
        <v>66092.31</v>
      </c>
      <c r="G25" s="16"/>
      <c r="H25" s="16"/>
    </row>
    <row r="26" spans="1:8">
      <c r="A26" s="23" t="s">
        <v>36</v>
      </c>
      <c r="B26" s="8" t="s">
        <v>40</v>
      </c>
      <c r="C26" s="24" t="s">
        <v>37</v>
      </c>
      <c r="D26" s="24" t="s">
        <v>44</v>
      </c>
      <c r="E26" s="25">
        <v>45258.42</v>
      </c>
      <c r="G26" s="16"/>
      <c r="H26" s="16"/>
    </row>
    <row r="27" spans="1:8">
      <c r="A27" s="23" t="s">
        <v>50</v>
      </c>
      <c r="B27" s="24" t="s">
        <v>51</v>
      </c>
      <c r="C27" s="24" t="s">
        <v>37</v>
      </c>
      <c r="D27" s="24" t="s">
        <v>57</v>
      </c>
      <c r="E27" s="25">
        <v>2000</v>
      </c>
      <c r="G27" s="16"/>
      <c r="H27" s="16"/>
    </row>
    <row r="28" spans="1:8">
      <c r="A28" s="23" t="s">
        <v>54</v>
      </c>
      <c r="B28" s="24" t="s">
        <v>56</v>
      </c>
      <c r="C28" s="24" t="s">
        <v>37</v>
      </c>
      <c r="D28" s="24" t="s">
        <v>57</v>
      </c>
      <c r="E28" s="25">
        <v>880</v>
      </c>
      <c r="G28" s="16"/>
      <c r="H28" s="16"/>
    </row>
    <row r="29" spans="1:8">
      <c r="A29" s="23" t="s">
        <v>55</v>
      </c>
      <c r="B29" s="24" t="s">
        <v>56</v>
      </c>
      <c r="C29" s="24" t="s">
        <v>37</v>
      </c>
      <c r="D29" s="24" t="s">
        <v>57</v>
      </c>
      <c r="E29" s="25">
        <v>1501</v>
      </c>
      <c r="G29" s="16"/>
      <c r="H29" s="16"/>
    </row>
    <row r="30" spans="1:8" ht="19.5" thickBot="1">
      <c r="A30" s="11" t="s">
        <v>17</v>
      </c>
      <c r="B30" s="12"/>
      <c r="C30" s="12"/>
      <c r="D30" s="13"/>
      <c r="E30" s="14">
        <f>SUM(E12:E29)</f>
        <v>605841.0290000001</v>
      </c>
      <c r="G30" s="16"/>
      <c r="H30" s="16"/>
    </row>
    <row r="31" spans="1:8">
      <c r="A31" s="5"/>
      <c r="B31" s="5"/>
      <c r="C31" s="5"/>
      <c r="D31" s="5"/>
      <c r="E31" s="6"/>
    </row>
    <row r="32" spans="1:8" ht="33" customHeight="1">
      <c r="A32" s="34" t="s">
        <v>61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27" customHeight="1">
      <c r="A38" s="34" t="s">
        <v>18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19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35</v>
      </c>
      <c r="C46" s="5"/>
      <c r="D46" s="5"/>
    </row>
    <row r="47" spans="1:5">
      <c r="A47" s="5"/>
      <c r="B47" s="35" t="s">
        <v>60</v>
      </c>
      <c r="C47" s="35"/>
      <c r="D47" s="35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7" t="s">
        <v>23</v>
      </c>
      <c r="C51" s="37"/>
      <c r="D51" s="37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20" workbookViewId="0">
      <selection activeCell="A36" sqref="A36:E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53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3140.1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28</v>
      </c>
      <c r="B12" s="8" t="s">
        <v>8</v>
      </c>
      <c r="C12" s="8" t="s">
        <v>9</v>
      </c>
      <c r="D12" s="9">
        <v>0.83</v>
      </c>
      <c r="E12" s="28">
        <f>D12*6*$G$10</f>
        <v>15637.697999999999</v>
      </c>
    </row>
    <row r="13" spans="1:7" ht="60" customHeight="1">
      <c r="A13" s="7" t="s">
        <v>31</v>
      </c>
      <c r="B13" s="8" t="s">
        <v>38</v>
      </c>
      <c r="C13" s="8" t="s">
        <v>9</v>
      </c>
      <c r="D13" s="26">
        <f>E13/3/G10</f>
        <v>0.6687685105569886</v>
      </c>
      <c r="E13" s="31">
        <v>6300</v>
      </c>
      <c r="G13" s="16"/>
    </row>
    <row r="14" spans="1:7" ht="54.75" customHeight="1">
      <c r="A14" s="22" t="s">
        <v>27</v>
      </c>
      <c r="B14" s="8" t="s">
        <v>8</v>
      </c>
      <c r="C14" s="8" t="s">
        <v>9</v>
      </c>
      <c r="D14" s="9">
        <v>0.97</v>
      </c>
      <c r="E14" s="28">
        <f>D14*6*$G$10</f>
        <v>18275.382000000001</v>
      </c>
    </row>
    <row r="15" spans="1:7" ht="38.25">
      <c r="A15" s="22" t="s">
        <v>26</v>
      </c>
      <c r="B15" s="8" t="s">
        <v>8</v>
      </c>
      <c r="C15" s="8" t="s">
        <v>9</v>
      </c>
      <c r="D15" s="9">
        <v>1.08</v>
      </c>
      <c r="E15" s="28">
        <f t="shared" ref="E15:E24" si="0">D15*6*$G$10</f>
        <v>20347.848000000002</v>
      </c>
    </row>
    <row r="16" spans="1:7" ht="51">
      <c r="A16" s="7" t="s">
        <v>33</v>
      </c>
      <c r="B16" s="8" t="s">
        <v>38</v>
      </c>
      <c r="C16" s="8" t="s">
        <v>9</v>
      </c>
      <c r="D16" s="26">
        <f>E16/6/G10</f>
        <v>0.3274662165748437</v>
      </c>
      <c r="E16" s="28">
        <v>6169.66</v>
      </c>
      <c r="G16" s="16"/>
    </row>
    <row r="17" spans="1:8">
      <c r="A17" s="7" t="s">
        <v>11</v>
      </c>
      <c r="B17" s="8" t="s">
        <v>38</v>
      </c>
      <c r="C17" s="8" t="s">
        <v>9</v>
      </c>
      <c r="D17" s="30">
        <v>0.2</v>
      </c>
      <c r="E17" s="28">
        <f t="shared" si="0"/>
        <v>3768.1200000000003</v>
      </c>
    </row>
    <row r="18" spans="1:8" ht="38.25">
      <c r="A18" s="7" t="s">
        <v>10</v>
      </c>
      <c r="B18" s="8" t="s">
        <v>39</v>
      </c>
      <c r="C18" s="8" t="s">
        <v>9</v>
      </c>
      <c r="D18" s="8">
        <v>6.32</v>
      </c>
      <c r="E18" s="28">
        <f t="shared" si="0"/>
        <v>119072.592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28">
        <f t="shared" si="0"/>
        <v>65565.288</v>
      </c>
    </row>
    <row r="20" spans="1:8" ht="25.5">
      <c r="A20" s="22" t="s">
        <v>32</v>
      </c>
      <c r="B20" s="8" t="s">
        <v>8</v>
      </c>
      <c r="C20" s="8" t="s">
        <v>9</v>
      </c>
      <c r="D20" s="9">
        <v>0.64</v>
      </c>
      <c r="E20" s="28">
        <f t="shared" si="0"/>
        <v>12057.983999999999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28">
        <f t="shared" si="0"/>
        <v>18463.788</v>
      </c>
    </row>
    <row r="22" spans="1:8" ht="25.5">
      <c r="A22" s="7" t="s">
        <v>14</v>
      </c>
      <c r="B22" s="8" t="s">
        <v>13</v>
      </c>
      <c r="C22" s="8" t="s">
        <v>9</v>
      </c>
      <c r="D22" s="10">
        <v>0.61</v>
      </c>
      <c r="E22" s="28">
        <f t="shared" si="0"/>
        <v>11492.766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28">
        <f t="shared" si="0"/>
        <v>6594.2099999999991</v>
      </c>
    </row>
    <row r="24" spans="1:8" ht="25.5">
      <c r="A24" s="7" t="s">
        <v>16</v>
      </c>
      <c r="B24" s="8" t="s">
        <v>8</v>
      </c>
      <c r="C24" s="8" t="s">
        <v>9</v>
      </c>
      <c r="D24" s="8">
        <v>1.25</v>
      </c>
      <c r="E24" s="28">
        <f t="shared" si="0"/>
        <v>23550.75</v>
      </c>
    </row>
    <row r="25" spans="1:8">
      <c r="A25" s="23" t="s">
        <v>43</v>
      </c>
      <c r="B25" s="8" t="s">
        <v>40</v>
      </c>
      <c r="C25" s="24" t="s">
        <v>37</v>
      </c>
      <c r="D25" s="24" t="s">
        <v>44</v>
      </c>
      <c r="E25" s="25">
        <v>35990.639999999999</v>
      </c>
      <c r="G25" s="16"/>
      <c r="H25" s="16"/>
    </row>
    <row r="26" spans="1:8">
      <c r="A26" s="23" t="s">
        <v>36</v>
      </c>
      <c r="B26" s="8" t="s">
        <v>40</v>
      </c>
      <c r="C26" s="24" t="s">
        <v>37</v>
      </c>
      <c r="D26" s="24" t="s">
        <v>44</v>
      </c>
      <c r="E26" s="25">
        <v>18907.52</v>
      </c>
      <c r="G26" s="16"/>
      <c r="H26" s="16"/>
    </row>
    <row r="27" spans="1:8">
      <c r="A27" s="23" t="s">
        <v>50</v>
      </c>
      <c r="B27" s="24" t="s">
        <v>51</v>
      </c>
      <c r="C27" s="24" t="s">
        <v>37</v>
      </c>
      <c r="D27" s="24" t="s">
        <v>57</v>
      </c>
      <c r="E27" s="25">
        <v>2000</v>
      </c>
      <c r="G27" s="16"/>
      <c r="H27" s="16"/>
    </row>
    <row r="28" spans="1:8">
      <c r="A28" s="23" t="s">
        <v>54</v>
      </c>
      <c r="B28" s="24" t="s">
        <v>56</v>
      </c>
      <c r="C28" s="24" t="s">
        <v>37</v>
      </c>
      <c r="D28" s="24" t="s">
        <v>57</v>
      </c>
      <c r="E28" s="25">
        <v>880</v>
      </c>
      <c r="G28" s="16"/>
      <c r="H28" s="16"/>
    </row>
    <row r="29" spans="1:8">
      <c r="A29" s="23" t="s">
        <v>55</v>
      </c>
      <c r="B29" s="24" t="s">
        <v>56</v>
      </c>
      <c r="C29" s="24" t="s">
        <v>37</v>
      </c>
      <c r="D29" s="24" t="s">
        <v>57</v>
      </c>
      <c r="E29" s="25">
        <v>1501</v>
      </c>
      <c r="G29" s="16"/>
      <c r="H29" s="16"/>
    </row>
    <row r="30" spans="1:8" ht="19.5" thickBot="1">
      <c r="A30" s="11" t="s">
        <v>17</v>
      </c>
      <c r="B30" s="12"/>
      <c r="C30" s="12"/>
      <c r="D30" s="13"/>
      <c r="E30" s="14">
        <f>SUM(E12:E29)</f>
        <v>386575.24600000004</v>
      </c>
      <c r="G30" s="16"/>
      <c r="H30" s="16"/>
    </row>
    <row r="31" spans="1:8">
      <c r="A31" s="5"/>
      <c r="B31" s="5"/>
      <c r="C31" s="5"/>
      <c r="D31" s="5"/>
      <c r="E31" s="6"/>
    </row>
    <row r="32" spans="1:8" ht="33" customHeight="1">
      <c r="A32" s="34" t="s">
        <v>58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41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42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27" customHeight="1">
      <c r="A38" s="34" t="s">
        <v>18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19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35</v>
      </c>
      <c r="C46" s="5"/>
      <c r="D46" s="5"/>
    </row>
    <row r="47" spans="1:5">
      <c r="A47" s="5"/>
      <c r="B47" s="35" t="s">
        <v>48</v>
      </c>
      <c r="C47" s="35"/>
      <c r="D47" s="35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7" t="s">
        <v>23</v>
      </c>
      <c r="C51" s="37"/>
      <c r="D51" s="37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11" workbookViewId="0">
      <selection activeCell="D16" sqref="D1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30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3140.1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28</v>
      </c>
      <c r="B12" s="8" t="s">
        <v>8</v>
      </c>
      <c r="C12" s="8" t="s">
        <v>9</v>
      </c>
      <c r="D12" s="9">
        <v>0.83</v>
      </c>
      <c r="E12" s="28">
        <f>D12*3*$G$10</f>
        <v>7818.8489999999993</v>
      </c>
    </row>
    <row r="13" spans="1:7" ht="60" customHeight="1">
      <c r="A13" s="7" t="s">
        <v>31</v>
      </c>
      <c r="B13" s="8" t="s">
        <v>38</v>
      </c>
      <c r="C13" s="8" t="s">
        <v>9</v>
      </c>
      <c r="D13" s="26">
        <f>E13/3/G10</f>
        <v>0.6687685105569886</v>
      </c>
      <c r="E13" s="28">
        <v>6300</v>
      </c>
      <c r="G13" s="16"/>
    </row>
    <row r="14" spans="1:7" ht="54.75" customHeight="1">
      <c r="A14" s="22" t="s">
        <v>27</v>
      </c>
      <c r="B14" s="8" t="s">
        <v>8</v>
      </c>
      <c r="C14" s="8" t="s">
        <v>9</v>
      </c>
      <c r="D14" s="9">
        <v>0.97</v>
      </c>
      <c r="E14" s="28">
        <f t="shared" ref="E14:E24" si="0">D14*3*$G$10</f>
        <v>9137.6910000000007</v>
      </c>
    </row>
    <row r="15" spans="1:7" ht="38.25">
      <c r="A15" s="22" t="s">
        <v>26</v>
      </c>
      <c r="B15" s="8" t="s">
        <v>8</v>
      </c>
      <c r="C15" s="8" t="s">
        <v>9</v>
      </c>
      <c r="D15" s="9">
        <v>1.08</v>
      </c>
      <c r="E15" s="28">
        <f t="shared" si="0"/>
        <v>10173.924000000001</v>
      </c>
    </row>
    <row r="16" spans="1:7" ht="51">
      <c r="A16" s="7" t="s">
        <v>33</v>
      </c>
      <c r="B16" s="8" t="s">
        <v>38</v>
      </c>
      <c r="C16" s="8" t="s">
        <v>9</v>
      </c>
      <c r="D16" s="26">
        <v>0.17</v>
      </c>
      <c r="E16" s="28">
        <f t="shared" si="0"/>
        <v>1601.451</v>
      </c>
      <c r="G16" s="16"/>
    </row>
    <row r="17" spans="1:8">
      <c r="A17" s="7" t="s">
        <v>11</v>
      </c>
      <c r="B17" s="8" t="s">
        <v>38</v>
      </c>
      <c r="C17" s="8" t="s">
        <v>9</v>
      </c>
      <c r="D17" s="30">
        <v>0.2</v>
      </c>
      <c r="E17" s="28">
        <f t="shared" si="0"/>
        <v>1884.0600000000002</v>
      </c>
    </row>
    <row r="18" spans="1:8" ht="38.25">
      <c r="A18" s="7" t="s">
        <v>10</v>
      </c>
      <c r="B18" s="8" t="s">
        <v>39</v>
      </c>
      <c r="C18" s="8" t="s">
        <v>9</v>
      </c>
      <c r="D18" s="8">
        <v>6.32</v>
      </c>
      <c r="E18" s="28">
        <f t="shared" si="0"/>
        <v>59536.296000000002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28">
        <f t="shared" si="0"/>
        <v>32782.644</v>
      </c>
    </row>
    <row r="20" spans="1:8" ht="25.5">
      <c r="A20" s="22" t="s">
        <v>32</v>
      </c>
      <c r="B20" s="8" t="s">
        <v>8</v>
      </c>
      <c r="C20" s="8" t="s">
        <v>9</v>
      </c>
      <c r="D20" s="9">
        <v>0.64</v>
      </c>
      <c r="E20" s="28">
        <f t="shared" si="0"/>
        <v>6028.9919999999993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28">
        <f t="shared" si="0"/>
        <v>9231.8940000000002</v>
      </c>
    </row>
    <row r="22" spans="1:8" ht="25.5">
      <c r="A22" s="7" t="s">
        <v>14</v>
      </c>
      <c r="B22" s="8" t="s">
        <v>13</v>
      </c>
      <c r="C22" s="8" t="s">
        <v>9</v>
      </c>
      <c r="D22" s="10">
        <v>0.61</v>
      </c>
      <c r="E22" s="28">
        <f t="shared" si="0"/>
        <v>5746.3829999999998</v>
      </c>
    </row>
    <row r="23" spans="1:8" ht="25.5">
      <c r="A23" s="7" t="s">
        <v>15</v>
      </c>
      <c r="B23" s="8" t="s">
        <v>13</v>
      </c>
      <c r="C23" s="8" t="s">
        <v>9</v>
      </c>
      <c r="D23" s="8">
        <v>0.35</v>
      </c>
      <c r="E23" s="28">
        <f t="shared" si="0"/>
        <v>3297.1049999999996</v>
      </c>
    </row>
    <row r="24" spans="1:8" ht="25.5">
      <c r="A24" s="7" t="s">
        <v>16</v>
      </c>
      <c r="B24" s="8" t="s">
        <v>8</v>
      </c>
      <c r="C24" s="8" t="s">
        <v>9</v>
      </c>
      <c r="D24" s="8">
        <v>1.25</v>
      </c>
      <c r="E24" s="28">
        <f t="shared" si="0"/>
        <v>11775.375</v>
      </c>
    </row>
    <row r="25" spans="1:8">
      <c r="A25" s="23" t="s">
        <v>43</v>
      </c>
      <c r="B25" s="8" t="s">
        <v>40</v>
      </c>
      <c r="C25" s="24" t="s">
        <v>37</v>
      </c>
      <c r="D25" s="24" t="s">
        <v>44</v>
      </c>
      <c r="E25" s="25">
        <v>11550.93</v>
      </c>
      <c r="G25" s="16"/>
      <c r="H25" s="16"/>
    </row>
    <row r="26" spans="1:8">
      <c r="A26" s="23" t="s">
        <v>36</v>
      </c>
      <c r="B26" s="8" t="s">
        <v>40</v>
      </c>
      <c r="C26" s="24" t="s">
        <v>37</v>
      </c>
      <c r="D26" s="24" t="s">
        <v>44</v>
      </c>
      <c r="E26" s="25">
        <v>16883.13</v>
      </c>
      <c r="G26" s="16"/>
      <c r="H26" s="16"/>
    </row>
    <row r="27" spans="1:8">
      <c r="A27" s="23" t="s">
        <v>50</v>
      </c>
      <c r="B27" s="24" t="s">
        <v>51</v>
      </c>
      <c r="C27" s="24" t="s">
        <v>37</v>
      </c>
      <c r="D27" s="24" t="s">
        <v>45</v>
      </c>
      <c r="E27" s="25">
        <v>2000</v>
      </c>
      <c r="G27" s="16"/>
      <c r="H27" s="16"/>
    </row>
    <row r="28" spans="1:8" ht="19.5" thickBot="1">
      <c r="A28" s="11" t="s">
        <v>17</v>
      </c>
      <c r="B28" s="12"/>
      <c r="C28" s="12"/>
      <c r="D28" s="13"/>
      <c r="E28" s="14">
        <f>SUM(E12:E27)</f>
        <v>195748.72400000002</v>
      </c>
      <c r="G28" s="16"/>
      <c r="H28" s="16"/>
    </row>
    <row r="29" spans="1:8">
      <c r="A29" s="5"/>
      <c r="B29" s="5"/>
      <c r="C29" s="5"/>
      <c r="D29" s="5"/>
      <c r="E29" s="6"/>
    </row>
    <row r="30" spans="1:8" ht="33" customHeight="1">
      <c r="A30" s="34" t="s">
        <v>52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 ht="15" customHeight="1">
      <c r="A32" s="34" t="s">
        <v>41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42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27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19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46</v>
      </c>
      <c r="B41" s="5" t="s">
        <v>47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35</v>
      </c>
      <c r="C44" s="5"/>
      <c r="D44" s="5"/>
    </row>
    <row r="45" spans="1:5">
      <c r="A45" s="5"/>
      <c r="B45" s="35" t="s">
        <v>48</v>
      </c>
      <c r="C45" s="35"/>
      <c r="D45" s="3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2025-03-18T11:24:15Z</cp:lastPrinted>
  <dcterms:created xsi:type="dcterms:W3CDTF">2017-03-13T08:54:22Z</dcterms:created>
  <dcterms:modified xsi:type="dcterms:W3CDTF">2025-03-18T11:25:01Z</dcterms:modified>
</cp:coreProperties>
</file>