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8" r:id="rId1"/>
    <sheet name="3 кв" sheetId="17" r:id="rId2"/>
    <sheet name="2 кв" sheetId="16" r:id="rId3"/>
    <sheet name="1 кв" sheetId="15" r:id="rId4"/>
  </sheets>
  <calcPr calcId="125725" iterateDelta="1E-4"/>
</workbook>
</file>

<file path=xl/calcChain.xml><?xml version="1.0" encoding="utf-8"?>
<calcChain xmlns="http://schemas.openxmlformats.org/spreadsheetml/2006/main">
  <c r="E17" i="18"/>
  <c r="E24"/>
  <c r="E23"/>
  <c r="D22"/>
  <c r="E19"/>
  <c r="E20"/>
  <c r="E21"/>
  <c r="E18"/>
  <c r="D17"/>
  <c r="D16"/>
  <c r="E13"/>
  <c r="E14"/>
  <c r="E15"/>
  <c r="E12"/>
  <c r="D17" i="17"/>
  <c r="D22"/>
  <c r="D16"/>
  <c r="E19"/>
  <c r="E20"/>
  <c r="E21"/>
  <c r="E23"/>
  <c r="E24"/>
  <c r="E18"/>
  <c r="E13"/>
  <c r="E14"/>
  <c r="E15"/>
  <c r="E12"/>
  <c r="E17"/>
  <c r="E30" i="16"/>
  <c r="E17"/>
  <c r="E13"/>
  <c r="E14"/>
  <c r="E15"/>
  <c r="E18"/>
  <c r="E19"/>
  <c r="E20"/>
  <c r="E21"/>
  <c r="E22"/>
  <c r="E23"/>
  <c r="E24"/>
  <c r="E12"/>
  <c r="E27" i="15"/>
  <c r="E16"/>
  <c r="E14"/>
  <c r="E15"/>
  <c r="E17"/>
  <c r="E18"/>
  <c r="E19"/>
  <c r="E20"/>
  <c r="E21"/>
  <c r="E22"/>
  <c r="E23"/>
  <c r="E24"/>
  <c r="E12"/>
  <c r="E13"/>
  <c r="E30" i="18" l="1"/>
  <c r="E30" i="17"/>
</calcChain>
</file>

<file path=xl/sharedStrings.xml><?xml version="1.0" encoding="utf-8"?>
<sst xmlns="http://schemas.openxmlformats.org/spreadsheetml/2006/main" count="348" uniqueCount="61">
  <si>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</si>
  <si>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</si>
  <si>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</si>
  <si>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</si>
  <si>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</si>
  <si>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</si>
  <si>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</si>
  <si>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</si>
  <si>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</si>
  <si>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</si>
  <si>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</si>
  <si>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</si>
  <si>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</si>
  <si>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</si>
  <si>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</si>
  <si>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</si>
  <si>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</si>
  <si>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</si>
  <si>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</si>
  <si>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</si>
  <si>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</si>
  <si>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</si>
  <si>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</si>
  <si>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</si>
  <si>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</si>
  <si>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</si>
  <si>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</si>
  <si>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</si>
  <si>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Работы, выполняемые в целях надлежащего содержания систем вентиляции и дымоудаления многоквартирных домов</t>
  </si>
  <si>
    <t>Техническое обслуживание узла учета ИТП</t>
  </si>
  <si>
    <t>Работы выполняемые в целях надлежащего содержания систем внутридомового газового оборудования в МКД</t>
  </si>
  <si>
    <t>Техническое обслуживание систем отопления</t>
  </si>
  <si>
    <t>1. Исполнителем предъявлены к приемке следующие оказанные на основании договора подряда №124 от 01.01.2015 г. услуги и выполненные работы по содержанию и текущему ремонту общего имущества в МКД расположенного по адресу ул. Туапсинская 2А:</t>
  </si>
  <si>
    <t>ИТОГО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</si>
  <si>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Туапсинская 2А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</si>
  <si>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Водоснабжение и водоотведение СОИ</t>
  </si>
  <si>
    <t>Генеральный директор ООО УК "Авантаж"</t>
  </si>
  <si>
    <t>Электроснабжение СОИ</t>
  </si>
  <si>
    <t>руб</t>
  </si>
  <si>
    <t>понедельник, суббота, покос по графику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</si>
  <si>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</si>
  <si>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</si>
  <si>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</si>
  <si>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</si>
  <si>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Составил:</t>
  </si>
  <si>
    <t>Начальник ПЭО Лебедева О.И</t>
  </si>
  <si>
    <t>Миткалов П.Н.</t>
  </si>
  <si>
    <t>"01" апреля 2024 г</t>
  </si>
  <si>
    <t>2. Всего за период с 01.01.2024 г по 31.03.2023 г. выполнено работ (оказанно услуг) на общую сумму 211659 (двести одиннадцать тысяч шестьсот пятьдесят девять) рублей 91 коп.</t>
  </si>
  <si>
    <t>"01" июля 2024 г</t>
  </si>
  <si>
    <t>Ремонт освещения</t>
  </si>
  <si>
    <t>Замена трубы</t>
  </si>
  <si>
    <t>июнь</t>
  </si>
  <si>
    <t>смета</t>
  </si>
  <si>
    <t>2. Всего за период с 01.01.2024 г по 30.06.2023 г. выполнено работ (оказанно услуг) на общую сумму 397328 (триста девяносто семь тысяч триста двадцать восемь) рублей 61 коп.</t>
  </si>
  <si>
    <t>"01" октября 2024 г</t>
  </si>
  <si>
    <t>2. Всего за период с 01.01.2024 г по 30.09.2023 г. выполнено работ (оказанно услуг) на общую сумму 576674 (пятьсот семьдесят шесть тысяч шестьсот семьдесят четыре) рубля 34 коп.</t>
  </si>
  <si>
    <t>Ефимова Т.И.</t>
  </si>
  <si>
    <t>"01" января 2025 г</t>
  </si>
  <si>
    <t>июль</t>
  </si>
  <si>
    <t>2. Всего за период с 01.01.2024 г по 31.12.2024 г. выполнено работ (оказанно услуг) на общую сумму 762296 (семьсот шестьдесят две тысячи двести девяносто шесть) рублей 57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</si>
</sst>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topLeftCell="A23" workbookViewId="0">
      <selection activeCell="A38" sqref="A38:E3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58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32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2635.1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26</v>
      </c>
      <c r="B12" s="8" t="s">
        <v>8</v>
      </c>
      <c r="C12" s="8" t="s">
        <v>9</v>
      </c>
      <c r="D12" s="9">
        <v>0.52</v>
      </c>
      <c r="E12" s="10">
        <f>D12*$G$10*12</f>
        <v>16443.023999999998</v>
      </c>
    </row>
    <row r="13" spans="1:7" ht="60" customHeight="1">
      <c r="A13" s="7" t="s">
        <v>28</v>
      </c>
      <c r="B13" s="8" t="s">
        <v>8</v>
      </c>
      <c r="C13" s="8" t="s">
        <v>9</v>
      </c>
      <c r="D13" s="27">
        <v>0.85</v>
      </c>
      <c r="E13" s="10">
        <f t="shared" ref="E13:E15" si="0">D13*$G$10*12</f>
        <v>26878.02</v>
      </c>
      <c r="G13" s="17"/>
    </row>
    <row r="14" spans="1:7" ht="54.75" customHeight="1">
      <c r="A14" s="23" t="s">
        <v>25</v>
      </c>
      <c r="B14" s="8" t="s">
        <v>8</v>
      </c>
      <c r="C14" s="8" t="s">
        <v>9</v>
      </c>
      <c r="D14" s="9">
        <v>0.77</v>
      </c>
      <c r="E14" s="10">
        <f t="shared" si="0"/>
        <v>24348.324000000001</v>
      </c>
    </row>
    <row r="15" spans="1:7" ht="38.25">
      <c r="A15" s="23" t="s">
        <v>24</v>
      </c>
      <c r="B15" s="8" t="s">
        <v>8</v>
      </c>
      <c r="C15" s="8" t="s">
        <v>9</v>
      </c>
      <c r="D15" s="9">
        <v>1.08</v>
      </c>
      <c r="E15" s="10">
        <f t="shared" si="0"/>
        <v>34150.896000000001</v>
      </c>
    </row>
    <row r="16" spans="1:7" ht="51">
      <c r="A16" s="7" t="s">
        <v>30</v>
      </c>
      <c r="B16" s="8" t="s">
        <v>8</v>
      </c>
      <c r="C16" s="8" t="s">
        <v>9</v>
      </c>
      <c r="D16" s="27">
        <f>E16/12/G10</f>
        <v>0.16161183003807572</v>
      </c>
      <c r="E16" s="31">
        <v>5110.3599999999997</v>
      </c>
      <c r="G16" s="17"/>
    </row>
    <row r="17" spans="1:8">
      <c r="A17" s="7" t="s">
        <v>11</v>
      </c>
      <c r="B17" s="8" t="s">
        <v>8</v>
      </c>
      <c r="C17" s="8" t="s">
        <v>9</v>
      </c>
      <c r="D17" s="27">
        <f>E17/12/G10</f>
        <v>0.11493554956801134</v>
      </c>
      <c r="E17" s="31">
        <f>110+3524.4</f>
        <v>3634.4</v>
      </c>
      <c r="G17" s="17"/>
    </row>
    <row r="18" spans="1:8" ht="38.25">
      <c r="A18" s="7" t="s">
        <v>10</v>
      </c>
      <c r="B18" s="8" t="s">
        <v>39</v>
      </c>
      <c r="C18" s="8" t="s">
        <v>9</v>
      </c>
      <c r="D18" s="8">
        <v>7.72</v>
      </c>
      <c r="E18" s="10">
        <f>D18*$G$10*12</f>
        <v>244115.66399999999</v>
      </c>
    </row>
    <row r="19" spans="1:8">
      <c r="A19" s="7" t="s">
        <v>27</v>
      </c>
      <c r="B19" s="8" t="s">
        <v>8</v>
      </c>
      <c r="C19" s="8" t="s">
        <v>9</v>
      </c>
      <c r="D19" s="9">
        <v>3.48</v>
      </c>
      <c r="E19" s="10">
        <f t="shared" ref="E19:E21" si="1">D19*$G$10*12</f>
        <v>110041.77599999998</v>
      </c>
    </row>
    <row r="20" spans="1:8" ht="25.5">
      <c r="A20" s="23" t="s">
        <v>29</v>
      </c>
      <c r="B20" s="8" t="s">
        <v>8</v>
      </c>
      <c r="C20" s="8" t="s">
        <v>9</v>
      </c>
      <c r="D20" s="9">
        <v>1.1499999999999999</v>
      </c>
      <c r="E20" s="10">
        <f t="shared" si="1"/>
        <v>36364.379999999997</v>
      </c>
      <c r="G20" s="17"/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1"/>
        <v>30988.775999999998</v>
      </c>
    </row>
    <row r="22" spans="1:8" ht="25.5">
      <c r="A22" s="23" t="s">
        <v>31</v>
      </c>
      <c r="B22" s="8" t="s">
        <v>13</v>
      </c>
      <c r="C22" s="8" t="s">
        <v>9</v>
      </c>
      <c r="D22" s="33">
        <f>E22/12/G10</f>
        <v>1.8342358923760007</v>
      </c>
      <c r="E22" s="31">
        <v>58000.74</v>
      </c>
    </row>
    <row r="23" spans="1:8" ht="25.5">
      <c r="A23" s="7" t="s">
        <v>14</v>
      </c>
      <c r="B23" s="8" t="s">
        <v>13</v>
      </c>
      <c r="C23" s="8" t="s">
        <v>9</v>
      </c>
      <c r="D23" s="8">
        <v>0.35</v>
      </c>
      <c r="E23" s="10">
        <f>D23*$G$10*12</f>
        <v>11067.419999999998</v>
      </c>
    </row>
    <row r="24" spans="1:8" ht="25.5">
      <c r="A24" s="7" t="s">
        <v>15</v>
      </c>
      <c r="B24" s="8" t="s">
        <v>8</v>
      </c>
      <c r="C24" s="8" t="s">
        <v>9</v>
      </c>
      <c r="D24" s="8">
        <v>1.59</v>
      </c>
      <c r="E24" s="10">
        <f>D24*$G$10*12</f>
        <v>50277.707999999999</v>
      </c>
    </row>
    <row r="25" spans="1:8">
      <c r="A25" s="23" t="s">
        <v>35</v>
      </c>
      <c r="B25" s="8" t="s">
        <v>40</v>
      </c>
      <c r="C25" s="24" t="s">
        <v>38</v>
      </c>
      <c r="D25" s="24" t="s">
        <v>43</v>
      </c>
      <c r="E25" s="25">
        <v>75000</v>
      </c>
    </row>
    <row r="26" spans="1:8">
      <c r="A26" s="26" t="s">
        <v>37</v>
      </c>
      <c r="B26" s="8" t="s">
        <v>40</v>
      </c>
      <c r="C26" s="24" t="s">
        <v>38</v>
      </c>
      <c r="D26" s="24" t="s">
        <v>43</v>
      </c>
      <c r="E26" s="25">
        <v>22768.080000000002</v>
      </c>
    </row>
    <row r="27" spans="1:8">
      <c r="A27" s="26" t="s">
        <v>50</v>
      </c>
      <c r="B27" s="24" t="s">
        <v>52</v>
      </c>
      <c r="C27" s="24" t="s">
        <v>38</v>
      </c>
      <c r="D27" s="24" t="s">
        <v>53</v>
      </c>
      <c r="E27" s="25">
        <v>912</v>
      </c>
    </row>
    <row r="28" spans="1:8">
      <c r="A28" s="26" t="s">
        <v>51</v>
      </c>
      <c r="B28" s="24" t="s">
        <v>59</v>
      </c>
      <c r="C28" s="24" t="s">
        <v>38</v>
      </c>
      <c r="D28" s="24" t="s">
        <v>53</v>
      </c>
      <c r="E28" s="25">
        <v>3390</v>
      </c>
    </row>
    <row r="29" spans="1:8">
      <c r="A29" s="26" t="s">
        <v>51</v>
      </c>
      <c r="B29" s="24" t="s">
        <v>59</v>
      </c>
      <c r="C29" s="24" t="s">
        <v>38</v>
      </c>
      <c r="D29" s="24" t="s">
        <v>53</v>
      </c>
      <c r="E29" s="25">
        <v>8805</v>
      </c>
    </row>
    <row r="30" spans="1:8" ht="19.5" thickBot="1">
      <c r="A30" s="12" t="s">
        <v>33</v>
      </c>
      <c r="B30" s="13"/>
      <c r="C30" s="13"/>
      <c r="D30" s="14"/>
      <c r="E30" s="15">
        <f>SUM(E12:E29)</f>
        <v>762296.56799999985</v>
      </c>
      <c r="G30" s="17"/>
      <c r="H30" s="17"/>
    </row>
    <row r="31" spans="1:8">
      <c r="A31" s="5"/>
      <c r="B31" s="5"/>
      <c r="C31" s="5"/>
      <c r="D31" s="5"/>
      <c r="E31" s="6"/>
    </row>
    <row r="32" spans="1:8" ht="33" customHeight="1">
      <c r="A32" s="34" t="s">
        <v>60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 ht="15" customHeight="1">
      <c r="A34" s="34" t="s">
        <v>41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35" t="s">
        <v>42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 ht="33.75" customHeight="1">
      <c r="A38" s="34" t="s">
        <v>16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6" t="s">
        <v>17</v>
      </c>
      <c r="B41" s="36"/>
      <c r="C41" s="36"/>
      <c r="D41" s="36"/>
      <c r="E41" s="36"/>
    </row>
    <row r="42" spans="1:5">
      <c r="A42" s="5"/>
      <c r="B42" s="5"/>
      <c r="C42" s="5"/>
      <c r="D42" s="5"/>
      <c r="E42" s="6"/>
    </row>
    <row r="43" spans="1:5">
      <c r="A43" s="5" t="s">
        <v>44</v>
      </c>
      <c r="B43" s="5" t="s">
        <v>45</v>
      </c>
      <c r="C43" s="5"/>
      <c r="D43" s="5"/>
      <c r="E43" s="6" t="s">
        <v>20</v>
      </c>
    </row>
    <row r="44" spans="1:5">
      <c r="A44" s="5"/>
      <c r="B44" s="5"/>
      <c r="C44" s="5"/>
      <c r="D44" s="5"/>
      <c r="E44" s="6" t="s">
        <v>22</v>
      </c>
    </row>
    <row r="45" spans="1:5">
      <c r="A45" s="5"/>
      <c r="B45" s="5"/>
      <c r="C45" s="5"/>
      <c r="D45" s="5"/>
      <c r="E45" s="6"/>
    </row>
    <row r="46" spans="1:5">
      <c r="A46" s="5" t="s">
        <v>18</v>
      </c>
      <c r="B46" s="5" t="s">
        <v>36</v>
      </c>
      <c r="C46" s="5"/>
      <c r="D46" s="5"/>
    </row>
    <row r="47" spans="1:5">
      <c r="A47" s="5"/>
      <c r="B47" s="35" t="s">
        <v>57</v>
      </c>
      <c r="C47" s="35"/>
      <c r="D47" s="35"/>
      <c r="E47" s="6" t="s">
        <v>20</v>
      </c>
    </row>
    <row r="48" spans="1:5">
      <c r="A48" s="5"/>
      <c r="B48" s="5"/>
      <c r="C48" s="5"/>
      <c r="D48" s="5"/>
      <c r="E48" s="6" t="s">
        <v>22</v>
      </c>
    </row>
    <row r="49" spans="1:5">
      <c r="A49" s="5"/>
      <c r="B49" s="5"/>
      <c r="C49" s="5"/>
      <c r="D49" s="5"/>
      <c r="E49" s="6"/>
    </row>
    <row r="50" spans="1:5">
      <c r="A50" s="5" t="s">
        <v>23</v>
      </c>
      <c r="B50" s="5" t="s">
        <v>19</v>
      </c>
      <c r="C50" s="5"/>
      <c r="D50" s="5"/>
      <c r="E50" s="6" t="s">
        <v>20</v>
      </c>
    </row>
    <row r="51" spans="1:5">
      <c r="A51" s="5"/>
      <c r="B51" s="37" t="s">
        <v>21</v>
      </c>
      <c r="C51" s="37"/>
      <c r="D51" s="37"/>
      <c r="E51" s="6" t="s">
        <v>22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2"/>
  <sheetViews>
    <sheetView topLeftCell="A28" workbookViewId="0">
      <selection activeCell="B47" sqref="B47:D4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0" t="s">
        <v>55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32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2635.1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26</v>
      </c>
      <c r="B12" s="8" t="s">
        <v>8</v>
      </c>
      <c r="C12" s="8" t="s">
        <v>9</v>
      </c>
      <c r="D12" s="9">
        <v>0.52</v>
      </c>
      <c r="E12" s="10">
        <f>D12*$G$10*9</f>
        <v>12332.268</v>
      </c>
    </row>
    <row r="13" spans="1:7" ht="60" customHeight="1">
      <c r="A13" s="7" t="s">
        <v>28</v>
      </c>
      <c r="B13" s="8" t="s">
        <v>8</v>
      </c>
      <c r="C13" s="8" t="s">
        <v>9</v>
      </c>
      <c r="D13" s="27">
        <v>0.85</v>
      </c>
      <c r="E13" s="10">
        <f t="shared" ref="E13:E15" si="0">D13*$G$10*9</f>
        <v>20158.514999999999</v>
      </c>
      <c r="G13" s="17"/>
    </row>
    <row r="14" spans="1:7" ht="54.75" customHeight="1">
      <c r="A14" s="23" t="s">
        <v>25</v>
      </c>
      <c r="B14" s="8" t="s">
        <v>8</v>
      </c>
      <c r="C14" s="8" t="s">
        <v>9</v>
      </c>
      <c r="D14" s="9">
        <v>0.77</v>
      </c>
      <c r="E14" s="10">
        <f t="shared" si="0"/>
        <v>18261.243000000002</v>
      </c>
    </row>
    <row r="15" spans="1:7" ht="38.25">
      <c r="A15" s="23" t="s">
        <v>24</v>
      </c>
      <c r="B15" s="8" t="s">
        <v>8</v>
      </c>
      <c r="C15" s="8" t="s">
        <v>9</v>
      </c>
      <c r="D15" s="9">
        <v>1.08</v>
      </c>
      <c r="E15" s="10">
        <f t="shared" si="0"/>
        <v>25613.171999999999</v>
      </c>
    </row>
    <row r="16" spans="1:7" ht="51">
      <c r="A16" s="7" t="s">
        <v>30</v>
      </c>
      <c r="B16" s="8" t="s">
        <v>8</v>
      </c>
      <c r="C16" s="8" t="s">
        <v>9</v>
      </c>
      <c r="D16" s="27">
        <f>E16/9/G10</f>
        <v>0.21548244005076764</v>
      </c>
      <c r="E16" s="31">
        <v>5110.3599999999997</v>
      </c>
      <c r="G16" s="17"/>
    </row>
    <row r="17" spans="1:8">
      <c r="A17" s="7" t="s">
        <v>11</v>
      </c>
      <c r="B17" s="8" t="s">
        <v>8</v>
      </c>
      <c r="C17" s="8" t="s">
        <v>9</v>
      </c>
      <c r="D17" s="27">
        <f>E17/9/G10</f>
        <v>8.5697780813715693E-2</v>
      </c>
      <c r="E17" s="10">
        <f>110+1922.4</f>
        <v>2032.4</v>
      </c>
      <c r="G17" s="17"/>
    </row>
    <row r="18" spans="1:8" ht="38.25">
      <c r="A18" s="7" t="s">
        <v>10</v>
      </c>
      <c r="B18" s="8" t="s">
        <v>39</v>
      </c>
      <c r="C18" s="8" t="s">
        <v>9</v>
      </c>
      <c r="D18" s="8">
        <v>7.72</v>
      </c>
      <c r="E18" s="10">
        <f>D18*$G$10*9</f>
        <v>183086.74799999999</v>
      </c>
    </row>
    <row r="19" spans="1:8">
      <c r="A19" s="7" t="s">
        <v>27</v>
      </c>
      <c r="B19" s="8" t="s">
        <v>8</v>
      </c>
      <c r="C19" s="8" t="s">
        <v>9</v>
      </c>
      <c r="D19" s="9">
        <v>3.48</v>
      </c>
      <c r="E19" s="10">
        <f t="shared" ref="E19:E24" si="1">D19*$G$10*9</f>
        <v>82531.331999999995</v>
      </c>
    </row>
    <row r="20" spans="1:8" ht="25.5">
      <c r="A20" s="23" t="s">
        <v>29</v>
      </c>
      <c r="B20" s="8" t="s">
        <v>8</v>
      </c>
      <c r="C20" s="8" t="s">
        <v>9</v>
      </c>
      <c r="D20" s="9">
        <v>1.1499999999999999</v>
      </c>
      <c r="E20" s="10">
        <f t="shared" si="1"/>
        <v>27273.284999999996</v>
      </c>
      <c r="G20" s="17"/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1"/>
        <v>23241.581999999999</v>
      </c>
    </row>
    <row r="22" spans="1:8" ht="25.5">
      <c r="A22" s="23" t="s">
        <v>31</v>
      </c>
      <c r="B22" s="8" t="s">
        <v>13</v>
      </c>
      <c r="C22" s="8" t="s">
        <v>9</v>
      </c>
      <c r="D22" s="33">
        <f>E22/9/G10</f>
        <v>1.8202041668247886</v>
      </c>
      <c r="E22" s="10">
        <v>43167.78</v>
      </c>
    </row>
    <row r="23" spans="1:8" ht="25.5">
      <c r="A23" s="7" t="s">
        <v>14</v>
      </c>
      <c r="B23" s="8" t="s">
        <v>13</v>
      </c>
      <c r="C23" s="8" t="s">
        <v>9</v>
      </c>
      <c r="D23" s="8">
        <v>0.35</v>
      </c>
      <c r="E23" s="10">
        <f t="shared" si="1"/>
        <v>8300.5649999999987</v>
      </c>
    </row>
    <row r="24" spans="1:8" ht="25.5">
      <c r="A24" s="7" t="s">
        <v>15</v>
      </c>
      <c r="B24" s="8" t="s">
        <v>8</v>
      </c>
      <c r="C24" s="8" t="s">
        <v>9</v>
      </c>
      <c r="D24" s="8">
        <v>1.59</v>
      </c>
      <c r="E24" s="10">
        <f t="shared" si="1"/>
        <v>37708.281000000003</v>
      </c>
    </row>
    <row r="25" spans="1:8">
      <c r="A25" s="23" t="s">
        <v>35</v>
      </c>
      <c r="B25" s="8" t="s">
        <v>40</v>
      </c>
      <c r="C25" s="24" t="s">
        <v>38</v>
      </c>
      <c r="D25" s="24" t="s">
        <v>43</v>
      </c>
      <c r="E25" s="25">
        <v>55617.61</v>
      </c>
    </row>
    <row r="26" spans="1:8">
      <c r="A26" s="26" t="s">
        <v>37</v>
      </c>
      <c r="B26" s="8" t="s">
        <v>40</v>
      </c>
      <c r="C26" s="24" t="s">
        <v>38</v>
      </c>
      <c r="D26" s="24" t="s">
        <v>43</v>
      </c>
      <c r="E26" s="25">
        <v>19132.2</v>
      </c>
    </row>
    <row r="27" spans="1:8">
      <c r="A27" s="26" t="s">
        <v>50</v>
      </c>
      <c r="B27" s="24" t="s">
        <v>52</v>
      </c>
      <c r="C27" s="24" t="s">
        <v>38</v>
      </c>
      <c r="D27" s="24" t="s">
        <v>53</v>
      </c>
      <c r="E27" s="25">
        <v>912</v>
      </c>
    </row>
    <row r="28" spans="1:8">
      <c r="A28" s="26" t="s">
        <v>51</v>
      </c>
      <c r="B28" s="24" t="s">
        <v>52</v>
      </c>
      <c r="C28" s="24" t="s">
        <v>38</v>
      </c>
      <c r="D28" s="24" t="s">
        <v>53</v>
      </c>
      <c r="E28" s="25">
        <v>3390</v>
      </c>
    </row>
    <row r="29" spans="1:8">
      <c r="A29" s="26" t="s">
        <v>51</v>
      </c>
      <c r="B29" s="24" t="s">
        <v>52</v>
      </c>
      <c r="C29" s="24" t="s">
        <v>38</v>
      </c>
      <c r="D29" s="24" t="s">
        <v>53</v>
      </c>
      <c r="E29" s="25">
        <v>8805</v>
      </c>
    </row>
    <row r="30" spans="1:8" ht="19.5" thickBot="1">
      <c r="A30" s="12" t="s">
        <v>33</v>
      </c>
      <c r="B30" s="13"/>
      <c r="C30" s="13"/>
      <c r="D30" s="14"/>
      <c r="E30" s="15">
        <f>SUM(E12:E29)</f>
        <v>576674.3409999999</v>
      </c>
      <c r="G30" s="17"/>
      <c r="H30" s="17"/>
    </row>
    <row r="31" spans="1:8">
      <c r="A31" s="5"/>
      <c r="B31" s="5"/>
      <c r="C31" s="5"/>
      <c r="D31" s="5"/>
      <c r="E31" s="6"/>
    </row>
    <row r="32" spans="1:8" ht="33" customHeight="1">
      <c r="A32" s="34" t="s">
        <v>56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 ht="15" customHeight="1">
      <c r="A34" s="34" t="s">
        <v>41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35" t="s">
        <v>42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 ht="33.75" customHeight="1">
      <c r="A38" s="34" t="s">
        <v>16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6" t="s">
        <v>17</v>
      </c>
      <c r="B41" s="36"/>
      <c r="C41" s="36"/>
      <c r="D41" s="36"/>
      <c r="E41" s="36"/>
    </row>
    <row r="42" spans="1:5">
      <c r="A42" s="5"/>
      <c r="B42" s="5"/>
      <c r="C42" s="5"/>
      <c r="D42" s="5"/>
      <c r="E42" s="6"/>
    </row>
    <row r="43" spans="1:5">
      <c r="A43" s="5" t="s">
        <v>44</v>
      </c>
      <c r="B43" s="5" t="s">
        <v>45</v>
      </c>
      <c r="C43" s="5"/>
      <c r="D43" s="5"/>
      <c r="E43" s="6" t="s">
        <v>20</v>
      </c>
    </row>
    <row r="44" spans="1:5">
      <c r="A44" s="5"/>
      <c r="B44" s="5"/>
      <c r="C44" s="5"/>
      <c r="D44" s="5"/>
      <c r="E44" s="6" t="s">
        <v>22</v>
      </c>
    </row>
    <row r="45" spans="1:5">
      <c r="A45" s="5"/>
      <c r="B45" s="5"/>
      <c r="C45" s="5"/>
      <c r="D45" s="5"/>
      <c r="E45" s="6"/>
    </row>
    <row r="46" spans="1:5">
      <c r="A46" s="5" t="s">
        <v>18</v>
      </c>
      <c r="B46" s="5" t="s">
        <v>36</v>
      </c>
      <c r="C46" s="5"/>
      <c r="D46" s="5"/>
    </row>
    <row r="47" spans="1:5">
      <c r="A47" s="5"/>
      <c r="B47" s="35" t="s">
        <v>57</v>
      </c>
      <c r="C47" s="35"/>
      <c r="D47" s="35"/>
      <c r="E47" s="6" t="s">
        <v>20</v>
      </c>
    </row>
    <row r="48" spans="1:5">
      <c r="A48" s="5"/>
      <c r="B48" s="5"/>
      <c r="C48" s="5"/>
      <c r="D48" s="5"/>
      <c r="E48" s="6" t="s">
        <v>22</v>
      </c>
    </row>
    <row r="49" spans="1:5">
      <c r="A49" s="5"/>
      <c r="B49" s="5"/>
      <c r="C49" s="5"/>
      <c r="D49" s="5"/>
      <c r="E49" s="6"/>
    </row>
    <row r="50" spans="1:5">
      <c r="A50" s="5" t="s">
        <v>23</v>
      </c>
      <c r="B50" s="5" t="s">
        <v>19</v>
      </c>
      <c r="C50" s="5"/>
      <c r="D50" s="5"/>
      <c r="E50" s="6" t="s">
        <v>20</v>
      </c>
    </row>
    <row r="51" spans="1:5">
      <c r="A51" s="5"/>
      <c r="B51" s="37" t="s">
        <v>21</v>
      </c>
      <c r="C51" s="37"/>
      <c r="D51" s="37"/>
      <c r="E51" s="6" t="s">
        <v>22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2"/>
  <sheetViews>
    <sheetView topLeftCell="A15" workbookViewId="0">
      <selection activeCell="J22" sqref="J2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40" t="s">
        <v>49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32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2635.1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26</v>
      </c>
      <c r="B12" s="8" t="s">
        <v>8</v>
      </c>
      <c r="C12" s="8" t="s">
        <v>9</v>
      </c>
      <c r="D12" s="9">
        <v>0.52</v>
      </c>
      <c r="E12" s="10">
        <f>D12*$G$10*6</f>
        <v>8221.5119999999988</v>
      </c>
    </row>
    <row r="13" spans="1:7" ht="60" customHeight="1">
      <c r="A13" s="7" t="s">
        <v>28</v>
      </c>
      <c r="B13" s="8" t="s">
        <v>8</v>
      </c>
      <c r="C13" s="8" t="s">
        <v>9</v>
      </c>
      <c r="D13" s="27">
        <v>0.85</v>
      </c>
      <c r="E13" s="10">
        <f t="shared" ref="E13:E24" si="0">D13*$G$10*6</f>
        <v>13439.01</v>
      </c>
      <c r="G13" s="17"/>
    </row>
    <row r="14" spans="1:7" ht="54.75" customHeight="1">
      <c r="A14" s="23" t="s">
        <v>25</v>
      </c>
      <c r="B14" s="8" t="s">
        <v>8</v>
      </c>
      <c r="C14" s="8" t="s">
        <v>9</v>
      </c>
      <c r="D14" s="9">
        <v>0.77</v>
      </c>
      <c r="E14" s="10">
        <f t="shared" si="0"/>
        <v>12174.162</v>
      </c>
    </row>
    <row r="15" spans="1:7" ht="38.25">
      <c r="A15" s="23" t="s">
        <v>24</v>
      </c>
      <c r="B15" s="8" t="s">
        <v>8</v>
      </c>
      <c r="C15" s="8" t="s">
        <v>9</v>
      </c>
      <c r="D15" s="9">
        <v>1.08</v>
      </c>
      <c r="E15" s="10">
        <f t="shared" si="0"/>
        <v>17075.448</v>
      </c>
    </row>
    <row r="16" spans="1:7" ht="51">
      <c r="A16" s="7" t="s">
        <v>30</v>
      </c>
      <c r="B16" s="8" t="s">
        <v>8</v>
      </c>
      <c r="C16" s="8" t="s">
        <v>9</v>
      </c>
      <c r="D16" s="27">
        <v>0.15</v>
      </c>
      <c r="E16" s="10">
        <v>5110.3599999999997</v>
      </c>
      <c r="G16" s="17"/>
    </row>
    <row r="17" spans="1:8">
      <c r="A17" s="7" t="s">
        <v>11</v>
      </c>
      <c r="B17" s="8" t="s">
        <v>8</v>
      </c>
      <c r="C17" s="8" t="s">
        <v>9</v>
      </c>
      <c r="D17" s="27">
        <v>0.06</v>
      </c>
      <c r="E17" s="10">
        <f>110+1922.4</f>
        <v>2032.4</v>
      </c>
      <c r="G17" s="17"/>
    </row>
    <row r="18" spans="1:8" ht="38.25">
      <c r="A18" s="7" t="s">
        <v>10</v>
      </c>
      <c r="B18" s="8" t="s">
        <v>39</v>
      </c>
      <c r="C18" s="8" t="s">
        <v>9</v>
      </c>
      <c r="D18" s="8">
        <v>7.72</v>
      </c>
      <c r="E18" s="10">
        <f t="shared" si="0"/>
        <v>122057.83199999999</v>
      </c>
    </row>
    <row r="19" spans="1:8">
      <c r="A19" s="7" t="s">
        <v>27</v>
      </c>
      <c r="B19" s="8" t="s">
        <v>8</v>
      </c>
      <c r="C19" s="8" t="s">
        <v>9</v>
      </c>
      <c r="D19" s="9">
        <v>3.48</v>
      </c>
      <c r="E19" s="10">
        <f t="shared" si="0"/>
        <v>55020.887999999992</v>
      </c>
    </row>
    <row r="20" spans="1:8" ht="25.5">
      <c r="A20" s="23" t="s">
        <v>29</v>
      </c>
      <c r="B20" s="8" t="s">
        <v>8</v>
      </c>
      <c r="C20" s="8" t="s">
        <v>9</v>
      </c>
      <c r="D20" s="9">
        <v>1.1499999999999999</v>
      </c>
      <c r="E20" s="10">
        <f t="shared" si="0"/>
        <v>18182.189999999999</v>
      </c>
      <c r="G20" s="17"/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0"/>
        <v>15494.387999999999</v>
      </c>
    </row>
    <row r="22" spans="1:8" ht="25.5">
      <c r="A22" s="23" t="s">
        <v>31</v>
      </c>
      <c r="B22" s="8" t="s">
        <v>13</v>
      </c>
      <c r="C22" s="8" t="s">
        <v>9</v>
      </c>
      <c r="D22" s="11">
        <v>1.81</v>
      </c>
      <c r="E22" s="10">
        <f t="shared" si="0"/>
        <v>28617.186000000002</v>
      </c>
    </row>
    <row r="23" spans="1:8" ht="25.5">
      <c r="A23" s="7" t="s">
        <v>14</v>
      </c>
      <c r="B23" s="8" t="s">
        <v>13</v>
      </c>
      <c r="C23" s="8" t="s">
        <v>9</v>
      </c>
      <c r="D23" s="8">
        <v>0.35</v>
      </c>
      <c r="E23" s="10">
        <f t="shared" si="0"/>
        <v>5533.7099999999991</v>
      </c>
    </row>
    <row r="24" spans="1:8" ht="25.5">
      <c r="A24" s="7" t="s">
        <v>15</v>
      </c>
      <c r="B24" s="8" t="s">
        <v>8</v>
      </c>
      <c r="C24" s="8" t="s">
        <v>9</v>
      </c>
      <c r="D24" s="8">
        <v>1.59</v>
      </c>
      <c r="E24" s="10">
        <f t="shared" si="0"/>
        <v>25138.853999999999</v>
      </c>
    </row>
    <row r="25" spans="1:8">
      <c r="A25" s="23" t="s">
        <v>35</v>
      </c>
      <c r="B25" s="8" t="s">
        <v>40</v>
      </c>
      <c r="C25" s="24" t="s">
        <v>38</v>
      </c>
      <c r="D25" s="24" t="s">
        <v>43</v>
      </c>
      <c r="E25" s="25">
        <v>39144.97</v>
      </c>
    </row>
    <row r="26" spans="1:8">
      <c r="A26" s="26" t="s">
        <v>37</v>
      </c>
      <c r="B26" s="8" t="s">
        <v>40</v>
      </c>
      <c r="C26" s="24" t="s">
        <v>38</v>
      </c>
      <c r="D26" s="24" t="s">
        <v>43</v>
      </c>
      <c r="E26" s="25">
        <v>16978.7</v>
      </c>
    </row>
    <row r="27" spans="1:8">
      <c r="A27" s="26" t="s">
        <v>50</v>
      </c>
      <c r="B27" s="24" t="s">
        <v>52</v>
      </c>
      <c r="C27" s="24" t="s">
        <v>38</v>
      </c>
      <c r="D27" s="24" t="s">
        <v>53</v>
      </c>
      <c r="E27" s="25">
        <v>912</v>
      </c>
    </row>
    <row r="28" spans="1:8">
      <c r="A28" s="26" t="s">
        <v>51</v>
      </c>
      <c r="B28" s="24" t="s">
        <v>52</v>
      </c>
      <c r="C28" s="24" t="s">
        <v>38</v>
      </c>
      <c r="D28" s="24" t="s">
        <v>53</v>
      </c>
      <c r="E28" s="25">
        <v>3390</v>
      </c>
    </row>
    <row r="29" spans="1:8">
      <c r="A29" s="26" t="s">
        <v>51</v>
      </c>
      <c r="B29" s="24" t="s">
        <v>52</v>
      </c>
      <c r="C29" s="24" t="s">
        <v>38</v>
      </c>
      <c r="D29" s="24" t="s">
        <v>53</v>
      </c>
      <c r="E29" s="25">
        <v>8805</v>
      </c>
    </row>
    <row r="30" spans="1:8" ht="19.5" thickBot="1">
      <c r="A30" s="12" t="s">
        <v>33</v>
      </c>
      <c r="B30" s="13"/>
      <c r="C30" s="13"/>
      <c r="D30" s="14"/>
      <c r="E30" s="15">
        <f>SUM(E12:E29)</f>
        <v>397328.60999999993</v>
      </c>
      <c r="G30" s="17"/>
      <c r="H30" s="17"/>
    </row>
    <row r="31" spans="1:8">
      <c r="A31" s="5"/>
      <c r="B31" s="5"/>
      <c r="C31" s="5"/>
      <c r="D31" s="5"/>
      <c r="E31" s="6"/>
    </row>
    <row r="32" spans="1:8" ht="33" customHeight="1">
      <c r="A32" s="34" t="s">
        <v>54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 ht="15" customHeight="1">
      <c r="A34" s="34" t="s">
        <v>41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35" t="s">
        <v>42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 ht="33.75" customHeight="1">
      <c r="A38" s="34" t="s">
        <v>16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6" t="s">
        <v>17</v>
      </c>
      <c r="B41" s="36"/>
      <c r="C41" s="36"/>
      <c r="D41" s="36"/>
      <c r="E41" s="36"/>
    </row>
    <row r="42" spans="1:5">
      <c r="A42" s="5"/>
      <c r="B42" s="5"/>
      <c r="C42" s="5"/>
      <c r="D42" s="5"/>
      <c r="E42" s="6"/>
    </row>
    <row r="43" spans="1:5">
      <c r="A43" s="5" t="s">
        <v>44</v>
      </c>
      <c r="B43" s="5" t="s">
        <v>45</v>
      </c>
      <c r="C43" s="5"/>
      <c r="D43" s="5"/>
      <c r="E43" s="6" t="s">
        <v>20</v>
      </c>
    </row>
    <row r="44" spans="1:5">
      <c r="A44" s="5"/>
      <c r="B44" s="5"/>
      <c r="C44" s="5"/>
      <c r="D44" s="5"/>
      <c r="E44" s="6" t="s">
        <v>22</v>
      </c>
    </row>
    <row r="45" spans="1:5">
      <c r="A45" s="5"/>
      <c r="B45" s="5"/>
      <c r="C45" s="5"/>
      <c r="D45" s="5"/>
      <c r="E45" s="6"/>
    </row>
    <row r="46" spans="1:5">
      <c r="A46" s="5" t="s">
        <v>18</v>
      </c>
      <c r="B46" s="5" t="s">
        <v>36</v>
      </c>
      <c r="C46" s="5"/>
      <c r="D46" s="5"/>
    </row>
    <row r="47" spans="1:5">
      <c r="A47" s="5"/>
      <c r="B47" s="35" t="s">
        <v>46</v>
      </c>
      <c r="C47" s="35"/>
      <c r="D47" s="35"/>
      <c r="E47" s="6" t="s">
        <v>20</v>
      </c>
    </row>
    <row r="48" spans="1:5">
      <c r="A48" s="5"/>
      <c r="B48" s="5"/>
      <c r="C48" s="5"/>
      <c r="D48" s="5"/>
      <c r="E48" s="6" t="s">
        <v>22</v>
      </c>
    </row>
    <row r="49" spans="1:5">
      <c r="A49" s="5"/>
      <c r="B49" s="5"/>
      <c r="C49" s="5"/>
      <c r="D49" s="5"/>
      <c r="E49" s="6"/>
    </row>
    <row r="50" spans="1:5">
      <c r="A50" s="5" t="s">
        <v>23</v>
      </c>
      <c r="B50" s="5" t="s">
        <v>19</v>
      </c>
      <c r="C50" s="5"/>
      <c r="D50" s="5"/>
      <c r="E50" s="6" t="s">
        <v>20</v>
      </c>
    </row>
    <row r="51" spans="1:5">
      <c r="A51" s="5"/>
      <c r="B51" s="37" t="s">
        <v>21</v>
      </c>
      <c r="C51" s="37"/>
      <c r="D51" s="37"/>
      <c r="E51" s="6" t="s">
        <v>22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9"/>
  <sheetViews>
    <sheetView topLeftCell="A19" workbookViewId="0">
      <selection activeCell="A29" sqref="A29:E2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40" t="s">
        <v>47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32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2635.1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26</v>
      </c>
      <c r="B12" s="8" t="s">
        <v>8</v>
      </c>
      <c r="C12" s="8" t="s">
        <v>9</v>
      </c>
      <c r="D12" s="9">
        <v>0.52</v>
      </c>
      <c r="E12" s="10">
        <f>D12*$G$10*3</f>
        <v>4110.7559999999994</v>
      </c>
    </row>
    <row r="13" spans="1:7" ht="60" customHeight="1">
      <c r="A13" s="7" t="s">
        <v>28</v>
      </c>
      <c r="B13" s="8" t="s">
        <v>8</v>
      </c>
      <c r="C13" s="8" t="s">
        <v>9</v>
      </c>
      <c r="D13" s="27">
        <v>0.85</v>
      </c>
      <c r="E13" s="10">
        <f>D13*$G$10*3</f>
        <v>6719.5050000000001</v>
      </c>
      <c r="G13" s="17"/>
    </row>
    <row r="14" spans="1:7" ht="54.75" customHeight="1">
      <c r="A14" s="23" t="s">
        <v>25</v>
      </c>
      <c r="B14" s="8" t="s">
        <v>8</v>
      </c>
      <c r="C14" s="8" t="s">
        <v>9</v>
      </c>
      <c r="D14" s="9">
        <v>0.77</v>
      </c>
      <c r="E14" s="10">
        <f t="shared" ref="E14:E24" si="0">D14*$G$10*3</f>
        <v>6087.0810000000001</v>
      </c>
    </row>
    <row r="15" spans="1:7" ht="38.25">
      <c r="A15" s="23" t="s">
        <v>24</v>
      </c>
      <c r="B15" s="8" t="s">
        <v>8</v>
      </c>
      <c r="C15" s="8" t="s">
        <v>9</v>
      </c>
      <c r="D15" s="9">
        <v>1.08</v>
      </c>
      <c r="E15" s="10">
        <f t="shared" si="0"/>
        <v>8537.7240000000002</v>
      </c>
    </row>
    <row r="16" spans="1:7" ht="51">
      <c r="A16" s="7" t="s">
        <v>30</v>
      </c>
      <c r="B16" s="8" t="s">
        <v>8</v>
      </c>
      <c r="C16" s="8" t="s">
        <v>9</v>
      </c>
      <c r="D16" s="27">
        <v>0.15</v>
      </c>
      <c r="E16" s="10">
        <f t="shared" si="0"/>
        <v>1185.7950000000001</v>
      </c>
      <c r="G16" s="17"/>
    </row>
    <row r="17" spans="1:8">
      <c r="A17" s="7" t="s">
        <v>11</v>
      </c>
      <c r="B17" s="8" t="s">
        <v>8</v>
      </c>
      <c r="C17" s="8" t="s">
        <v>9</v>
      </c>
      <c r="D17" s="27">
        <v>0.06</v>
      </c>
      <c r="E17" s="10">
        <f t="shared" si="0"/>
        <v>474.31799999999998</v>
      </c>
      <c r="G17" s="17"/>
    </row>
    <row r="18" spans="1:8" ht="38.25">
      <c r="A18" s="7" t="s">
        <v>10</v>
      </c>
      <c r="B18" s="8" t="s">
        <v>39</v>
      </c>
      <c r="C18" s="8" t="s">
        <v>9</v>
      </c>
      <c r="D18" s="8">
        <v>7.72</v>
      </c>
      <c r="E18" s="10">
        <f t="shared" si="0"/>
        <v>61028.915999999997</v>
      </c>
    </row>
    <row r="19" spans="1:8">
      <c r="A19" s="7" t="s">
        <v>27</v>
      </c>
      <c r="B19" s="8" t="s">
        <v>8</v>
      </c>
      <c r="C19" s="8" t="s">
        <v>9</v>
      </c>
      <c r="D19" s="9">
        <v>3.48</v>
      </c>
      <c r="E19" s="10">
        <f t="shared" si="0"/>
        <v>27510.443999999996</v>
      </c>
    </row>
    <row r="20" spans="1:8" ht="25.5">
      <c r="A20" s="23" t="s">
        <v>29</v>
      </c>
      <c r="B20" s="8" t="s">
        <v>8</v>
      </c>
      <c r="C20" s="8" t="s">
        <v>9</v>
      </c>
      <c r="D20" s="9">
        <v>1.1499999999999999</v>
      </c>
      <c r="E20" s="10">
        <f t="shared" si="0"/>
        <v>9091.0949999999993</v>
      </c>
      <c r="G20" s="17"/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0"/>
        <v>7747.1939999999995</v>
      </c>
    </row>
    <row r="22" spans="1:8" ht="25.5">
      <c r="A22" s="23" t="s">
        <v>31</v>
      </c>
      <c r="B22" s="8" t="s">
        <v>13</v>
      </c>
      <c r="C22" s="8" t="s">
        <v>9</v>
      </c>
      <c r="D22" s="11">
        <v>1.81</v>
      </c>
      <c r="E22" s="10">
        <f t="shared" si="0"/>
        <v>14308.593000000001</v>
      </c>
    </row>
    <row r="23" spans="1:8" ht="25.5">
      <c r="A23" s="7" t="s">
        <v>14</v>
      </c>
      <c r="B23" s="8" t="s">
        <v>13</v>
      </c>
      <c r="C23" s="8" t="s">
        <v>9</v>
      </c>
      <c r="D23" s="8">
        <v>0.35</v>
      </c>
      <c r="E23" s="10">
        <f t="shared" si="0"/>
        <v>2766.8549999999996</v>
      </c>
    </row>
    <row r="24" spans="1:8" ht="25.5">
      <c r="A24" s="7" t="s">
        <v>15</v>
      </c>
      <c r="B24" s="8" t="s">
        <v>8</v>
      </c>
      <c r="C24" s="8" t="s">
        <v>9</v>
      </c>
      <c r="D24" s="8">
        <v>1.59</v>
      </c>
      <c r="E24" s="10">
        <f t="shared" si="0"/>
        <v>12569.427</v>
      </c>
    </row>
    <row r="25" spans="1:8">
      <c r="A25" s="23" t="s">
        <v>35</v>
      </c>
      <c r="B25" s="8" t="s">
        <v>40</v>
      </c>
      <c r="C25" s="24" t="s">
        <v>38</v>
      </c>
      <c r="D25" s="24" t="s">
        <v>43</v>
      </c>
      <c r="E25" s="25">
        <v>38175.4</v>
      </c>
    </row>
    <row r="26" spans="1:8">
      <c r="A26" s="26" t="s">
        <v>37</v>
      </c>
      <c r="B26" s="8" t="s">
        <v>40</v>
      </c>
      <c r="C26" s="24" t="s">
        <v>38</v>
      </c>
      <c r="D26" s="24" t="s">
        <v>43</v>
      </c>
      <c r="E26" s="25">
        <v>11346.81</v>
      </c>
    </row>
    <row r="27" spans="1:8" ht="19.5" thickBot="1">
      <c r="A27" s="12" t="s">
        <v>33</v>
      </c>
      <c r="B27" s="13"/>
      <c r="C27" s="13"/>
      <c r="D27" s="14"/>
      <c r="E27" s="15">
        <f>SUM(E12:E26)</f>
        <v>211659.91299999997</v>
      </c>
      <c r="G27" s="17"/>
      <c r="H27" s="17"/>
    </row>
    <row r="28" spans="1:8">
      <c r="A28" s="5"/>
      <c r="B28" s="5"/>
      <c r="C28" s="5"/>
      <c r="D28" s="5"/>
      <c r="E28" s="6"/>
    </row>
    <row r="29" spans="1:8" ht="33" customHeight="1">
      <c r="A29" s="34" t="s">
        <v>48</v>
      </c>
      <c r="B29" s="34"/>
      <c r="C29" s="34"/>
      <c r="D29" s="34"/>
      <c r="E29" s="34"/>
    </row>
    <row r="30" spans="1:8">
      <c r="A30" s="5"/>
      <c r="B30" s="5"/>
      <c r="C30" s="5"/>
      <c r="D30" s="5"/>
      <c r="E30" s="6"/>
    </row>
    <row r="31" spans="1:8" ht="15" customHeight="1">
      <c r="A31" s="34" t="s">
        <v>41</v>
      </c>
      <c r="B31" s="34"/>
      <c r="C31" s="34"/>
      <c r="D31" s="34"/>
      <c r="E31" s="34"/>
    </row>
    <row r="32" spans="1:8">
      <c r="A32" s="5"/>
      <c r="B32" s="5"/>
      <c r="C32" s="5"/>
      <c r="D32" s="5"/>
      <c r="E32" s="6"/>
    </row>
    <row r="33" spans="1:5">
      <c r="A33" s="35" t="s">
        <v>42</v>
      </c>
      <c r="B33" s="35"/>
      <c r="C33" s="35"/>
      <c r="D33" s="35"/>
      <c r="E33" s="35"/>
    </row>
    <row r="34" spans="1:5">
      <c r="A34" s="5"/>
      <c r="B34" s="5"/>
      <c r="C34" s="5"/>
      <c r="D34" s="5"/>
      <c r="E34" s="6"/>
    </row>
    <row r="35" spans="1:5" ht="33.75" customHeight="1">
      <c r="A35" s="34" t="s">
        <v>16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>
      <c r="A37" s="5"/>
      <c r="B37" s="5"/>
      <c r="C37" s="5"/>
      <c r="D37" s="5"/>
      <c r="E37" s="6"/>
    </row>
    <row r="38" spans="1:5">
      <c r="A38" s="36" t="s">
        <v>17</v>
      </c>
      <c r="B38" s="36"/>
      <c r="C38" s="36"/>
      <c r="D38" s="36"/>
      <c r="E38" s="36"/>
    </row>
    <row r="39" spans="1:5">
      <c r="A39" s="5"/>
      <c r="B39" s="5"/>
      <c r="C39" s="5"/>
      <c r="D39" s="5"/>
      <c r="E39" s="6"/>
    </row>
    <row r="40" spans="1:5">
      <c r="A40" s="5" t="s">
        <v>44</v>
      </c>
      <c r="B40" s="5" t="s">
        <v>45</v>
      </c>
      <c r="C40" s="5"/>
      <c r="D40" s="5"/>
      <c r="E40" s="6" t="s">
        <v>20</v>
      </c>
    </row>
    <row r="41" spans="1:5">
      <c r="A41" s="5"/>
      <c r="B41" s="5"/>
      <c r="C41" s="5"/>
      <c r="D41" s="5"/>
      <c r="E41" s="6" t="s">
        <v>22</v>
      </c>
    </row>
    <row r="42" spans="1:5">
      <c r="A42" s="5"/>
      <c r="B42" s="5"/>
      <c r="C42" s="5"/>
      <c r="D42" s="5"/>
      <c r="E42" s="6"/>
    </row>
    <row r="43" spans="1:5">
      <c r="A43" s="5" t="s">
        <v>18</v>
      </c>
      <c r="B43" s="5" t="s">
        <v>36</v>
      </c>
      <c r="C43" s="5"/>
      <c r="D43" s="5"/>
    </row>
    <row r="44" spans="1:5">
      <c r="A44" s="5"/>
      <c r="B44" s="35" t="s">
        <v>46</v>
      </c>
      <c r="C44" s="35"/>
      <c r="D44" s="35"/>
      <c r="E44" s="6" t="s">
        <v>20</v>
      </c>
    </row>
    <row r="45" spans="1:5">
      <c r="A45" s="5"/>
      <c r="B45" s="5"/>
      <c r="C45" s="5"/>
      <c r="D45" s="5"/>
      <c r="E45" s="6" t="s">
        <v>22</v>
      </c>
    </row>
    <row r="46" spans="1:5">
      <c r="A46" s="5"/>
      <c r="B46" s="5"/>
      <c r="C46" s="5"/>
      <c r="D46" s="5"/>
      <c r="E46" s="6"/>
    </row>
    <row r="47" spans="1:5">
      <c r="A47" s="5" t="s">
        <v>23</v>
      </c>
      <c r="B47" s="5" t="s">
        <v>19</v>
      </c>
      <c r="C47" s="5"/>
      <c r="D47" s="5"/>
      <c r="E47" s="6" t="s">
        <v>20</v>
      </c>
    </row>
    <row r="48" spans="1:5">
      <c r="A48" s="5"/>
      <c r="B48" s="37" t="s">
        <v>21</v>
      </c>
      <c r="C48" s="37"/>
      <c r="D48" s="37"/>
      <c r="E48" s="6" t="s">
        <v>22</v>
      </c>
    </row>
    <row r="49" spans="1:5">
      <c r="A49" s="5"/>
      <c r="B49" s="5"/>
      <c r="C49" s="5"/>
      <c r="D49" s="5"/>
      <c r="E49" s="6"/>
    </row>
  </sheetData>
  <mergeCells count="12">
    <mergeCell ref="B48:D48"/>
    <mergeCell ref="A1:E1"/>
    <mergeCell ref="A2:E2"/>
    <mergeCell ref="D4:E4"/>
    <mergeCell ref="A7:E7"/>
    <mergeCell ref="A9:E9"/>
    <mergeCell ref="A29:E29"/>
    <mergeCell ref="A31:E31"/>
    <mergeCell ref="A33:E33"/>
    <mergeCell ref="A35:E35"/>
    <mergeCell ref="A38:E38"/>
    <mergeCell ref="B44:D44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2024-12-04T08:22:34Z</cp:lastPrinted>
  <dcterms:created xsi:type="dcterms:W3CDTF">2017-03-13T08:54:22Z</dcterms:created>
  <dcterms:modified xsi:type="dcterms:W3CDTF">2025-03-18T13:16:25Z</dcterms:modified>
</cp:coreProperties>
</file>