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5" r:id="rId1"/>
    <sheet name="3 кв" sheetId="14" r:id="rId2"/>
    <sheet name="2 кв" sheetId="13" r:id="rId3"/>
    <sheet name="1 кв" sheetId="12" r:id="rId4"/>
  </sheets>
  <calcPr calcId="125725"/>
</workbook>
</file>

<file path=xl/calcChain.xml><?xml version="1.0" encoding="utf-8"?>
<calcChain xmlns="http://schemas.openxmlformats.org/spreadsheetml/2006/main">
  <c r="E42" i="15"/>
  <c r="D17"/>
  <c r="D16"/>
  <c r="D13"/>
  <c r="E19"/>
  <c r="E20"/>
  <c r="E21"/>
  <c r="E22"/>
  <c r="E23"/>
  <c r="E24"/>
  <c r="E25"/>
  <c r="E18"/>
  <c r="E15"/>
  <c r="E14"/>
  <c r="E12"/>
  <c r="E41" i="14"/>
  <c r="E19" l="1"/>
  <c r="E20"/>
  <c r="E21"/>
  <c r="E22"/>
  <c r="E23"/>
  <c r="E24"/>
  <c r="E25"/>
  <c r="E18"/>
  <c r="D17"/>
  <c r="E14"/>
  <c r="E15"/>
  <c r="D16"/>
  <c r="E12"/>
  <c r="E37" i="13"/>
  <c r="D17"/>
  <c r="D16"/>
  <c r="E13"/>
  <c r="E14"/>
  <c r="E15"/>
  <c r="E18"/>
  <c r="E19"/>
  <c r="E20"/>
  <c r="E21"/>
  <c r="E22"/>
  <c r="E23"/>
  <c r="E24"/>
  <c r="E25"/>
  <c r="E12"/>
  <c r="E32" i="12"/>
  <c r="E13"/>
  <c r="E14"/>
  <c r="E15"/>
  <c r="E16"/>
  <c r="E17"/>
  <c r="E18"/>
  <c r="E19"/>
  <c r="E20"/>
  <c r="E21"/>
  <c r="E22"/>
  <c r="E23"/>
  <c r="E24"/>
  <c r="E25"/>
  <c r="E12"/>
</calcChain>
</file>

<file path=xl/sharedStrings.xml><?xml version="1.0" encoding="utf-8"?>
<sst xmlns="http://schemas.openxmlformats.org/spreadsheetml/2006/main" count="484" uniqueCount="76">
  <si>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</si>
  <si>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</si>
  <si>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</si>
  <si>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</si>
  <si>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</si>
  <si>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</si>
  <si>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</si>
  <si>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</si>
  <si>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</si>
  <si>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</si>
  <si>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</si>
  <si>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</si>
  <si>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</si>
  <si>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</si>
  <si>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</si>
  <si>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</si>
  <si>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</si>
  <si>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</si>
  <si>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</si>
  <si>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</si>
  <si>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</si>
  <si>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</si>
  <si>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</si>
  <si>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</si>
  <si>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</si>
  <si>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</si>
  <si>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</si>
  <si>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</si>
  <si>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</si>
  <si>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</si>
  <si>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Техническое обслуживание узла учета ИТП</t>
  </si>
  <si>
    <t>один раз в год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</si>
  <si>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</si>
  <si>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№73у от 01.01.2015 г. услуги и выполненные работы по содержанию и текущему ремонту общего имущества в МКД расположенного по адресу ул. Ленина,104</t>
  </si>
  <si>
    <t>Техническое обслуживание систем отопления</t>
  </si>
  <si>
    <t>Генеральный директор ООО УК "Авантаж"</t>
  </si>
  <si>
    <t>Электроэнергия норматив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</si>
  <si>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</si>
  <si>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104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</si>
  <si>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Сверхнормативные ОДН электроэнергия</t>
  </si>
  <si>
    <t>ежемесячно</t>
  </si>
  <si>
    <t>Водоснабжение и водоотведение норматив</t>
  </si>
  <si>
    <t>по графику</t>
  </si>
  <si>
    <t>понедельник, суббота, покос по графику</t>
  </si>
  <si>
    <t>Сверхнормативные ОДН водоснабжение и водоотведение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</si>
  <si>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</si>
  <si>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</si>
  <si>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</si>
  <si>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</si>
  <si>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Работы, выполняемые в целях надлежащего содержания систем вентиляции и дымоудаления мкд</t>
  </si>
  <si>
    <t>Составил:</t>
  </si>
  <si>
    <t>Начальник ПЭО Лебедева О.И</t>
  </si>
  <si>
    <t>Миткалов П.Н.</t>
  </si>
  <si>
    <t>"01" апреля 2024 г</t>
  </si>
  <si>
    <t>Замена трубы и кранов в подвале</t>
  </si>
  <si>
    <t>Замена трубы по стояку</t>
  </si>
  <si>
    <t>январь</t>
  </si>
  <si>
    <t>2. Всего за период с 01.01.2024 г по 31.03.2024 г. выполненно работ (оказанно услуг) на общую сумму 325848 (триста двадцать пять тысяч восемьсот сорок восемь) рублей 15 коп.</t>
  </si>
  <si>
    <t>"01" июля 2024 г</t>
  </si>
  <si>
    <t>Замена труб и кранов в подвале</t>
  </si>
  <si>
    <t>Смена ламп накаливания</t>
  </si>
  <si>
    <t xml:space="preserve">Замена труб </t>
  </si>
  <si>
    <t>апрель</t>
  </si>
  <si>
    <t>май</t>
  </si>
  <si>
    <t>июль</t>
  </si>
  <si>
    <t>2. Всего за период с 01.01.2024 г по 30.06.2024 г. выполненно работ (оказанно услуг) на общую сумму 641516 (шестьсот сорок одна тысяча пятьсот шестнадцать) рублей 80 коп.</t>
  </si>
  <si>
    <t>Ефимова Т.И.</t>
  </si>
  <si>
    <t>Замена кранов в подвале</t>
  </si>
  <si>
    <t>Ремонт детской площадки</t>
  </si>
  <si>
    <t>август</t>
  </si>
  <si>
    <t>сентябрь</t>
  </si>
  <si>
    <t>2. Всего за период с 01.01.2024 г по 30.09.2024 г. выполненно работ (оказанно услуг) на общую сумму 939560 (девятьсот тридцать девять тысяч пятьсот шестьдесят) рублей 06 коп.</t>
  </si>
  <si>
    <t>"01" января 2025 г</t>
  </si>
  <si>
    <t>Замена трубы</t>
  </si>
  <si>
    <t>декабрь</t>
  </si>
  <si>
    <t>2. Всего за период с 01.01.2024 г по 31.12.2024 г. выполненно работ (оказанно услуг) на общую сумму 1197689 (один миллион сто девянсто семь тысяч шестьсот восемьдесят девять) рублей 12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</si>
</sst>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topLeftCell="A23" workbookViewId="0">
      <selection activeCell="E29" sqref="E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 ht="15" customHeight="1">
      <c r="A4" s="33" t="s">
        <v>2</v>
      </c>
      <c r="B4" s="1"/>
      <c r="C4" s="1"/>
      <c r="D4" s="40" t="s">
        <v>72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38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5289.4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D12*$G$10*12</f>
        <v>50778.239999999991</v>
      </c>
    </row>
    <row r="13" spans="1:7" ht="48" customHeight="1">
      <c r="A13" s="7" t="s">
        <v>49</v>
      </c>
      <c r="B13" s="8" t="s">
        <v>42</v>
      </c>
      <c r="C13" s="8" t="s">
        <v>9</v>
      </c>
      <c r="D13" s="28">
        <f>E13/12/G10</f>
        <v>0.31667107800506678</v>
      </c>
      <c r="E13" s="32">
        <v>20100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0.67</v>
      </c>
      <c r="E14" s="10">
        <f>D14*$G$10*12</f>
        <v>42526.775999999998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0.49</v>
      </c>
      <c r="E15" s="10">
        <f>D15*$G$10*12</f>
        <v>31101.671999999995</v>
      </c>
    </row>
    <row r="16" spans="1:7" ht="51">
      <c r="A16" s="7" t="s">
        <v>32</v>
      </c>
      <c r="B16" s="8" t="s">
        <v>42</v>
      </c>
      <c r="C16" s="8" t="s">
        <v>9</v>
      </c>
      <c r="D16" s="28">
        <f>E16/12/G10</f>
        <v>0.13176447234090824</v>
      </c>
      <c r="E16" s="32">
        <v>8363.4599999999991</v>
      </c>
      <c r="G16" s="17"/>
    </row>
    <row r="17" spans="1:8">
      <c r="A17" s="7" t="s">
        <v>11</v>
      </c>
      <c r="B17" s="8" t="s">
        <v>8</v>
      </c>
      <c r="C17" s="8" t="s">
        <v>9</v>
      </c>
      <c r="D17" s="28">
        <f>E17/12/G10</f>
        <v>5.7692428882923086E-2</v>
      </c>
      <c r="E17" s="32">
        <v>3661.9</v>
      </c>
      <c r="G17" s="17"/>
    </row>
    <row r="18" spans="1:8" ht="38.25">
      <c r="A18" s="7" t="s">
        <v>10</v>
      </c>
      <c r="B18" s="8" t="s">
        <v>43</v>
      </c>
      <c r="C18" s="8" t="s">
        <v>9</v>
      </c>
      <c r="D18" s="8">
        <v>3.32</v>
      </c>
      <c r="E18" s="10">
        <f>D18*$G$10*12</f>
        <v>210729.69599999997</v>
      </c>
    </row>
    <row r="19" spans="1:8">
      <c r="A19" s="7" t="s">
        <v>29</v>
      </c>
      <c r="B19" s="8" t="s">
        <v>8</v>
      </c>
      <c r="C19" s="8" t="s">
        <v>9</v>
      </c>
      <c r="D19" s="9">
        <v>3.03</v>
      </c>
      <c r="E19" s="10">
        <f t="shared" ref="E19:E25" si="0">D19*$G$10*12</f>
        <v>192322.58399999997</v>
      </c>
    </row>
    <row r="20" spans="1:8" ht="25.5">
      <c r="A20" s="23" t="s">
        <v>30</v>
      </c>
      <c r="B20" s="8" t="s">
        <v>42</v>
      </c>
      <c r="C20" s="8" t="s">
        <v>9</v>
      </c>
      <c r="D20" s="9">
        <v>0.68</v>
      </c>
      <c r="E20" s="10">
        <f t="shared" si="0"/>
        <v>43161.504000000001</v>
      </c>
    </row>
    <row r="21" spans="1:8" ht="25.5">
      <c r="A21" s="7" t="s">
        <v>12</v>
      </c>
      <c r="B21" s="8" t="s">
        <v>13</v>
      </c>
      <c r="C21" s="8" t="s">
        <v>9</v>
      </c>
      <c r="D21" s="9">
        <v>0.74</v>
      </c>
      <c r="E21" s="10">
        <f t="shared" si="0"/>
        <v>46969.871999999996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0.41</v>
      </c>
      <c r="E22" s="10">
        <f t="shared" si="0"/>
        <v>26023.847999999994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</v>
      </c>
      <c r="E23" s="10">
        <f t="shared" si="0"/>
        <v>19041.84</v>
      </c>
    </row>
    <row r="24" spans="1:8" ht="25.5">
      <c r="A24" s="7" t="s">
        <v>16</v>
      </c>
      <c r="B24" s="8" t="s">
        <v>8</v>
      </c>
      <c r="C24" s="8" t="s">
        <v>9</v>
      </c>
      <c r="D24" s="8">
        <v>1.75</v>
      </c>
      <c r="E24" s="10">
        <f t="shared" si="0"/>
        <v>111077.4</v>
      </c>
    </row>
    <row r="25" spans="1:8" ht="25.5">
      <c r="A25" s="23" t="s">
        <v>34</v>
      </c>
      <c r="B25" s="8" t="s">
        <v>31</v>
      </c>
      <c r="C25" s="8" t="s">
        <v>9</v>
      </c>
      <c r="D25" s="8">
        <v>0.26</v>
      </c>
      <c r="E25" s="10">
        <f t="shared" si="0"/>
        <v>16502.928</v>
      </c>
      <c r="G25" s="17"/>
      <c r="H25" s="17"/>
    </row>
    <row r="26" spans="1:8" ht="25.5">
      <c r="A26" s="23" t="s">
        <v>44</v>
      </c>
      <c r="B26" s="8" t="s">
        <v>40</v>
      </c>
      <c r="C26" s="8" t="s">
        <v>37</v>
      </c>
      <c r="D26" s="8" t="s">
        <v>47</v>
      </c>
      <c r="E26" s="24">
        <v>135788.37</v>
      </c>
      <c r="G26" s="17"/>
      <c r="H26" s="17"/>
    </row>
    <row r="27" spans="1:8" ht="25.5">
      <c r="A27" s="7" t="s">
        <v>41</v>
      </c>
      <c r="B27" s="8" t="s">
        <v>40</v>
      </c>
      <c r="C27" s="8" t="s">
        <v>37</v>
      </c>
      <c r="D27" s="8" t="s">
        <v>47</v>
      </c>
      <c r="E27" s="24">
        <v>18843.259999999998</v>
      </c>
      <c r="G27" s="17"/>
      <c r="H27" s="17"/>
    </row>
    <row r="28" spans="1:8">
      <c r="A28" s="7" t="s">
        <v>36</v>
      </c>
      <c r="B28" s="8" t="s">
        <v>40</v>
      </c>
      <c r="C28" s="8" t="s">
        <v>37</v>
      </c>
      <c r="D28" s="8" t="s">
        <v>47</v>
      </c>
      <c r="E28" s="24">
        <v>80372.14</v>
      </c>
      <c r="G28" s="17"/>
      <c r="H28" s="17"/>
    </row>
    <row r="29" spans="1:8" ht="25.5">
      <c r="A29" s="23" t="s">
        <v>39</v>
      </c>
      <c r="B29" s="8" t="s">
        <v>40</v>
      </c>
      <c r="C29" s="8" t="s">
        <v>37</v>
      </c>
      <c r="D29" s="8" t="s">
        <v>47</v>
      </c>
      <c r="E29" s="10">
        <v>21378.63</v>
      </c>
      <c r="G29" s="17"/>
      <c r="H29" s="17"/>
    </row>
    <row r="30" spans="1:8">
      <c r="A30" s="25" t="s">
        <v>54</v>
      </c>
      <c r="B30" s="26" t="s">
        <v>56</v>
      </c>
      <c r="C30" s="8" t="s">
        <v>37</v>
      </c>
      <c r="D30" s="26" t="s">
        <v>48</v>
      </c>
      <c r="E30" s="27">
        <v>9120</v>
      </c>
      <c r="G30" s="17"/>
      <c r="H30" s="17"/>
    </row>
    <row r="31" spans="1:8" ht="18.75" customHeight="1">
      <c r="A31" s="25" t="s">
        <v>55</v>
      </c>
      <c r="B31" s="26" t="s">
        <v>56</v>
      </c>
      <c r="C31" s="8" t="s">
        <v>37</v>
      </c>
      <c r="D31" s="26" t="s">
        <v>48</v>
      </c>
      <c r="E31" s="27">
        <v>6460</v>
      </c>
      <c r="G31" s="17"/>
      <c r="H31" s="17"/>
    </row>
    <row r="32" spans="1:8" ht="18.75" customHeight="1">
      <c r="A32" s="25" t="s">
        <v>59</v>
      </c>
      <c r="B32" s="26" t="s">
        <v>62</v>
      </c>
      <c r="C32" s="8" t="s">
        <v>37</v>
      </c>
      <c r="D32" s="26" t="s">
        <v>48</v>
      </c>
      <c r="E32" s="27">
        <v>17850</v>
      </c>
      <c r="G32" s="17"/>
      <c r="H32" s="17"/>
    </row>
    <row r="33" spans="1:8" ht="18.75" customHeight="1">
      <c r="A33" s="25" t="s">
        <v>60</v>
      </c>
      <c r="B33" s="26" t="s">
        <v>62</v>
      </c>
      <c r="C33" s="8" t="s">
        <v>37</v>
      </c>
      <c r="D33" s="26" t="s">
        <v>48</v>
      </c>
      <c r="E33" s="27">
        <v>900</v>
      </c>
      <c r="G33" s="17"/>
      <c r="H33" s="17"/>
    </row>
    <row r="34" spans="1:8" ht="18.75" customHeight="1">
      <c r="A34" s="25" t="s">
        <v>59</v>
      </c>
      <c r="B34" s="26" t="s">
        <v>63</v>
      </c>
      <c r="C34" s="8" t="s">
        <v>37</v>
      </c>
      <c r="D34" s="26" t="s">
        <v>48</v>
      </c>
      <c r="E34" s="27">
        <v>5010</v>
      </c>
      <c r="G34" s="17"/>
      <c r="H34" s="17"/>
    </row>
    <row r="35" spans="1:8" ht="18.75" customHeight="1">
      <c r="A35" s="25" t="s">
        <v>61</v>
      </c>
      <c r="B35" s="26" t="s">
        <v>63</v>
      </c>
      <c r="C35" s="8" t="s">
        <v>37</v>
      </c>
      <c r="D35" s="26" t="s">
        <v>48</v>
      </c>
      <c r="E35" s="27">
        <v>5124</v>
      </c>
      <c r="G35" s="17"/>
      <c r="H35" s="17"/>
    </row>
    <row r="36" spans="1:8" ht="18.75" customHeight="1">
      <c r="A36" s="25" t="s">
        <v>59</v>
      </c>
      <c r="B36" s="26" t="s">
        <v>64</v>
      </c>
      <c r="C36" s="8" t="s">
        <v>37</v>
      </c>
      <c r="D36" s="26" t="s">
        <v>48</v>
      </c>
      <c r="E36" s="27">
        <v>38724</v>
      </c>
      <c r="G36" s="17"/>
      <c r="H36" s="17"/>
    </row>
    <row r="37" spans="1:8" ht="18.75" customHeight="1">
      <c r="A37" s="25" t="s">
        <v>61</v>
      </c>
      <c r="B37" s="26" t="s">
        <v>69</v>
      </c>
      <c r="C37" s="8" t="s">
        <v>37</v>
      </c>
      <c r="D37" s="26" t="s">
        <v>48</v>
      </c>
      <c r="E37" s="27">
        <v>10956</v>
      </c>
      <c r="G37" s="17"/>
      <c r="H37" s="17"/>
    </row>
    <row r="38" spans="1:8" ht="18.75" customHeight="1">
      <c r="A38" s="25" t="s">
        <v>61</v>
      </c>
      <c r="B38" s="26" t="s">
        <v>69</v>
      </c>
      <c r="C38" s="8" t="s">
        <v>37</v>
      </c>
      <c r="D38" s="26" t="s">
        <v>48</v>
      </c>
      <c r="E38" s="27">
        <v>2965</v>
      </c>
      <c r="G38" s="17"/>
      <c r="H38" s="17"/>
    </row>
    <row r="39" spans="1:8" ht="18.75" customHeight="1">
      <c r="A39" s="25" t="s">
        <v>67</v>
      </c>
      <c r="B39" s="26" t="s">
        <v>70</v>
      </c>
      <c r="C39" s="8" t="s">
        <v>37</v>
      </c>
      <c r="D39" s="26" t="s">
        <v>48</v>
      </c>
      <c r="E39" s="27">
        <v>5020</v>
      </c>
      <c r="G39" s="17"/>
      <c r="H39" s="17"/>
    </row>
    <row r="40" spans="1:8" ht="18.75" customHeight="1">
      <c r="A40" s="25" t="s">
        <v>68</v>
      </c>
      <c r="B40" s="26" t="s">
        <v>70</v>
      </c>
      <c r="C40" s="8" t="s">
        <v>37</v>
      </c>
      <c r="D40" s="26" t="s">
        <v>48</v>
      </c>
      <c r="E40" s="27">
        <v>3784</v>
      </c>
      <c r="G40" s="17"/>
      <c r="H40" s="17"/>
    </row>
    <row r="41" spans="1:8" ht="18.75" customHeight="1">
      <c r="A41" s="25" t="s">
        <v>73</v>
      </c>
      <c r="B41" s="26" t="s">
        <v>74</v>
      </c>
      <c r="C41" s="8" t="s">
        <v>37</v>
      </c>
      <c r="D41" s="26" t="s">
        <v>48</v>
      </c>
      <c r="E41" s="27">
        <v>13032</v>
      </c>
      <c r="G41" s="17"/>
      <c r="H41" s="17"/>
    </row>
    <row r="42" spans="1:8" ht="21.75" customHeight="1" thickBot="1">
      <c r="A42" s="12" t="s">
        <v>17</v>
      </c>
      <c r="B42" s="13"/>
      <c r="C42" s="13"/>
      <c r="D42" s="14"/>
      <c r="E42" s="15">
        <f>SUM(E12:E41)</f>
        <v>1197689.1199999996</v>
      </c>
      <c r="G42" s="17"/>
      <c r="H42" s="17"/>
    </row>
    <row r="43" spans="1:8">
      <c r="A43" s="5"/>
      <c r="B43" s="5"/>
      <c r="C43" s="5"/>
      <c r="D43" s="5"/>
      <c r="E43" s="6"/>
    </row>
    <row r="44" spans="1:8" ht="33" customHeight="1">
      <c r="A44" s="34" t="s">
        <v>75</v>
      </c>
      <c r="B44" s="34"/>
      <c r="C44" s="34"/>
      <c r="D44" s="34"/>
      <c r="E44" s="34"/>
      <c r="H44" s="17"/>
    </row>
    <row r="45" spans="1:8">
      <c r="A45" s="5"/>
      <c r="B45" s="5"/>
      <c r="C45" s="5"/>
      <c r="D45" s="5"/>
      <c r="E45" s="6"/>
    </row>
    <row r="46" spans="1:8" ht="15" customHeight="1">
      <c r="A46" s="34" t="s">
        <v>45</v>
      </c>
      <c r="B46" s="34"/>
      <c r="C46" s="34"/>
      <c r="D46" s="34"/>
      <c r="E46" s="34"/>
    </row>
    <row r="47" spans="1:8">
      <c r="A47" s="5"/>
      <c r="B47" s="5"/>
      <c r="C47" s="5"/>
      <c r="D47" s="5"/>
      <c r="E47" s="6"/>
    </row>
    <row r="48" spans="1:8">
      <c r="A48" s="35" t="s">
        <v>46</v>
      </c>
      <c r="B48" s="35"/>
      <c r="C48" s="35"/>
      <c r="D48" s="35"/>
      <c r="E48" s="35"/>
    </row>
    <row r="49" spans="1:5">
      <c r="A49" s="5"/>
      <c r="B49" s="5"/>
      <c r="C49" s="5"/>
      <c r="D49" s="5"/>
      <c r="E49" s="6"/>
    </row>
    <row r="50" spans="1:5" ht="35.25" customHeight="1">
      <c r="A50" s="34" t="s">
        <v>18</v>
      </c>
      <c r="B50" s="34"/>
      <c r="C50" s="34"/>
      <c r="D50" s="34"/>
      <c r="E50" s="34"/>
    </row>
    <row r="51" spans="1:5">
      <c r="A51" s="5"/>
      <c r="B51" s="5"/>
      <c r="C51" s="5"/>
      <c r="D51" s="5"/>
      <c r="E51" s="6"/>
    </row>
    <row r="52" spans="1:5">
      <c r="A52" s="5"/>
      <c r="B52" s="5"/>
      <c r="C52" s="5"/>
      <c r="D52" s="5"/>
      <c r="E52" s="6"/>
    </row>
    <row r="53" spans="1:5">
      <c r="A53" s="36" t="s">
        <v>19</v>
      </c>
      <c r="B53" s="36"/>
      <c r="C53" s="36"/>
      <c r="D53" s="36"/>
      <c r="E53" s="36"/>
    </row>
    <row r="54" spans="1:5">
      <c r="A54" s="5"/>
      <c r="B54" s="5"/>
      <c r="C54" s="5"/>
      <c r="D54" s="5"/>
      <c r="E54" s="6"/>
    </row>
    <row r="55" spans="1:5">
      <c r="A55" s="5" t="s">
        <v>50</v>
      </c>
      <c r="B55" s="5" t="s">
        <v>51</v>
      </c>
      <c r="C55" s="5"/>
      <c r="D55" s="5"/>
      <c r="E55" s="6" t="s">
        <v>22</v>
      </c>
    </row>
    <row r="56" spans="1:5">
      <c r="A56" s="5"/>
      <c r="B56" s="5"/>
      <c r="C56" s="5"/>
      <c r="D56" s="5"/>
      <c r="E56" s="6" t="s">
        <v>24</v>
      </c>
    </row>
    <row r="57" spans="1:5">
      <c r="A57" s="5"/>
      <c r="B57" s="5"/>
      <c r="C57" s="5"/>
      <c r="D57" s="5"/>
      <c r="E57" s="6"/>
    </row>
    <row r="58" spans="1:5">
      <c r="A58" s="5" t="s">
        <v>20</v>
      </c>
      <c r="B58" s="5" t="s">
        <v>35</v>
      </c>
      <c r="C58" s="5"/>
      <c r="D58" s="5"/>
    </row>
    <row r="59" spans="1:5">
      <c r="A59" s="5"/>
      <c r="B59" s="35" t="s">
        <v>66</v>
      </c>
      <c r="C59" s="35"/>
      <c r="D59" s="35"/>
      <c r="E59" s="6" t="s">
        <v>22</v>
      </c>
    </row>
    <row r="60" spans="1:5">
      <c r="A60" s="5"/>
      <c r="B60" s="5"/>
      <c r="C60" s="5"/>
      <c r="D60" s="5"/>
      <c r="E60" s="6" t="s">
        <v>24</v>
      </c>
    </row>
    <row r="61" spans="1:5">
      <c r="A61" s="5"/>
      <c r="B61" s="5"/>
      <c r="C61" s="5"/>
      <c r="D61" s="5"/>
      <c r="E61" s="6"/>
    </row>
    <row r="62" spans="1:5">
      <c r="A62" s="5" t="s">
        <v>25</v>
      </c>
      <c r="B62" s="5" t="s">
        <v>21</v>
      </c>
      <c r="C62" s="5"/>
      <c r="D62" s="5"/>
      <c r="E62" s="6" t="s">
        <v>22</v>
      </c>
    </row>
    <row r="63" spans="1:5">
      <c r="A63" s="5"/>
      <c r="B63" s="37" t="s">
        <v>23</v>
      </c>
      <c r="C63" s="37"/>
      <c r="D63" s="37"/>
      <c r="E63" s="6" t="s">
        <v>24</v>
      </c>
    </row>
    <row r="64" spans="1:5">
      <c r="A64" s="5"/>
      <c r="B64" s="5"/>
      <c r="C64" s="5"/>
      <c r="D64" s="5"/>
      <c r="E64" s="6"/>
    </row>
  </sheetData>
  <mergeCells count="12">
    <mergeCell ref="B63:D63"/>
    <mergeCell ref="A1:E1"/>
    <mergeCell ref="A2:E2"/>
    <mergeCell ref="D4:E4"/>
    <mergeCell ref="A7:E7"/>
    <mergeCell ref="A9:E9"/>
    <mergeCell ref="A44:E44"/>
    <mergeCell ref="A46:E46"/>
    <mergeCell ref="A48:E48"/>
    <mergeCell ref="A50:E50"/>
    <mergeCell ref="A53:E53"/>
    <mergeCell ref="B59:D59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3"/>
  <sheetViews>
    <sheetView topLeftCell="A34" workbookViewId="0">
      <selection activeCell="F46" sqref="F4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 ht="15" customHeight="1">
      <c r="A4" s="31" t="s">
        <v>2</v>
      </c>
      <c r="B4" s="1"/>
      <c r="C4" s="1"/>
      <c r="D4" s="40" t="s">
        <v>58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38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5289.4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D12*$G$10*9</f>
        <v>38083.679999999993</v>
      </c>
    </row>
    <row r="13" spans="1:7" ht="48" customHeight="1">
      <c r="A13" s="7" t="s">
        <v>49</v>
      </c>
      <c r="B13" s="8" t="s">
        <v>42</v>
      </c>
      <c r="C13" s="8" t="s">
        <v>9</v>
      </c>
      <c r="D13" s="28">
        <v>0.18</v>
      </c>
      <c r="E13" s="10">
        <v>9600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0.67</v>
      </c>
      <c r="E14" s="10">
        <f t="shared" ref="E14:E15" si="0">D14*$G$10*9</f>
        <v>31895.082000000002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0.49</v>
      </c>
      <c r="E15" s="10">
        <f t="shared" si="0"/>
        <v>23326.253999999997</v>
      </c>
    </row>
    <row r="16" spans="1:7" ht="51">
      <c r="A16" s="7" t="s">
        <v>32</v>
      </c>
      <c r="B16" s="8" t="s">
        <v>42</v>
      </c>
      <c r="C16" s="8" t="s">
        <v>9</v>
      </c>
      <c r="D16" s="28">
        <f>E16/9/G10</f>
        <v>0.17568596312121096</v>
      </c>
      <c r="E16" s="32">
        <v>8363.4599999999991</v>
      </c>
      <c r="G16" s="17"/>
    </row>
    <row r="17" spans="1:8">
      <c r="A17" s="7" t="s">
        <v>11</v>
      </c>
      <c r="B17" s="8" t="s">
        <v>8</v>
      </c>
      <c r="C17" s="8" t="s">
        <v>9</v>
      </c>
      <c r="D17" s="28">
        <f>E17/9/G10</f>
        <v>5.5944173462228443E-2</v>
      </c>
      <c r="E17" s="32">
        <v>2663.2</v>
      </c>
      <c r="G17" s="17"/>
    </row>
    <row r="18" spans="1:8" ht="38.25">
      <c r="A18" s="7" t="s">
        <v>10</v>
      </c>
      <c r="B18" s="8" t="s">
        <v>43</v>
      </c>
      <c r="C18" s="8" t="s">
        <v>9</v>
      </c>
      <c r="D18" s="8">
        <v>3.32</v>
      </c>
      <c r="E18" s="10">
        <f>D18*$G$10*9</f>
        <v>158047.27199999997</v>
      </c>
    </row>
    <row r="19" spans="1:8">
      <c r="A19" s="7" t="s">
        <v>29</v>
      </c>
      <c r="B19" s="8" t="s">
        <v>8</v>
      </c>
      <c r="C19" s="8" t="s">
        <v>9</v>
      </c>
      <c r="D19" s="9">
        <v>3.03</v>
      </c>
      <c r="E19" s="10">
        <f t="shared" ref="E19:E25" si="1">D19*$G$10*9</f>
        <v>144241.93799999997</v>
      </c>
    </row>
    <row r="20" spans="1:8" ht="25.5">
      <c r="A20" s="23" t="s">
        <v>30</v>
      </c>
      <c r="B20" s="8" t="s">
        <v>42</v>
      </c>
      <c r="C20" s="8" t="s">
        <v>9</v>
      </c>
      <c r="D20" s="9">
        <v>0.68</v>
      </c>
      <c r="E20" s="10">
        <f t="shared" si="1"/>
        <v>32371.128000000001</v>
      </c>
    </row>
    <row r="21" spans="1:8" ht="25.5">
      <c r="A21" s="7" t="s">
        <v>12</v>
      </c>
      <c r="B21" s="8" t="s">
        <v>13</v>
      </c>
      <c r="C21" s="8" t="s">
        <v>9</v>
      </c>
      <c r="D21" s="9">
        <v>0.74</v>
      </c>
      <c r="E21" s="10">
        <f t="shared" si="1"/>
        <v>35227.403999999995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0.41</v>
      </c>
      <c r="E22" s="10">
        <f t="shared" si="1"/>
        <v>19517.885999999995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</v>
      </c>
      <c r="E23" s="10">
        <f t="shared" si="1"/>
        <v>14281.38</v>
      </c>
    </row>
    <row r="24" spans="1:8" ht="25.5">
      <c r="A24" s="7" t="s">
        <v>16</v>
      </c>
      <c r="B24" s="8" t="s">
        <v>8</v>
      </c>
      <c r="C24" s="8" t="s">
        <v>9</v>
      </c>
      <c r="D24" s="8">
        <v>1.75</v>
      </c>
      <c r="E24" s="10">
        <f t="shared" si="1"/>
        <v>83308.049999999988</v>
      </c>
    </row>
    <row r="25" spans="1:8" ht="25.5">
      <c r="A25" s="23" t="s">
        <v>34</v>
      </c>
      <c r="B25" s="8" t="s">
        <v>31</v>
      </c>
      <c r="C25" s="8" t="s">
        <v>9</v>
      </c>
      <c r="D25" s="8">
        <v>0.26</v>
      </c>
      <c r="E25" s="10">
        <f t="shared" si="1"/>
        <v>12377.196</v>
      </c>
      <c r="G25" s="17"/>
      <c r="H25" s="17"/>
    </row>
    <row r="26" spans="1:8" ht="25.5">
      <c r="A26" s="23" t="s">
        <v>44</v>
      </c>
      <c r="B26" s="8" t="s">
        <v>40</v>
      </c>
      <c r="C26" s="8" t="s">
        <v>37</v>
      </c>
      <c r="D26" s="8" t="s">
        <v>47</v>
      </c>
      <c r="E26" s="24">
        <v>124283.86</v>
      </c>
      <c r="G26" s="17"/>
      <c r="H26" s="17"/>
    </row>
    <row r="27" spans="1:8" ht="25.5">
      <c r="A27" s="7" t="s">
        <v>41</v>
      </c>
      <c r="B27" s="8" t="s">
        <v>40</v>
      </c>
      <c r="C27" s="8" t="s">
        <v>37</v>
      </c>
      <c r="D27" s="8" t="s">
        <v>47</v>
      </c>
      <c r="E27" s="24">
        <v>15272.67</v>
      </c>
      <c r="G27" s="17"/>
      <c r="H27" s="17"/>
    </row>
    <row r="28" spans="1:8">
      <c r="A28" s="7" t="s">
        <v>36</v>
      </c>
      <c r="B28" s="8" t="s">
        <v>40</v>
      </c>
      <c r="C28" s="8" t="s">
        <v>37</v>
      </c>
      <c r="D28" s="8" t="s">
        <v>47</v>
      </c>
      <c r="E28" s="24">
        <v>59407.97</v>
      </c>
      <c r="G28" s="17"/>
      <c r="H28" s="17"/>
    </row>
    <row r="29" spans="1:8" ht="25.5">
      <c r="A29" s="23" t="s">
        <v>39</v>
      </c>
      <c r="B29" s="8" t="s">
        <v>40</v>
      </c>
      <c r="C29" s="8" t="s">
        <v>37</v>
      </c>
      <c r="D29" s="8" t="s">
        <v>47</v>
      </c>
      <c r="E29" s="10">
        <v>21378.63</v>
      </c>
      <c r="G29" s="17"/>
      <c r="H29" s="17"/>
    </row>
    <row r="30" spans="1:8">
      <c r="A30" s="25" t="s">
        <v>54</v>
      </c>
      <c r="B30" s="26" t="s">
        <v>56</v>
      </c>
      <c r="C30" s="8" t="s">
        <v>37</v>
      </c>
      <c r="D30" s="26" t="s">
        <v>48</v>
      </c>
      <c r="E30" s="27">
        <v>9120</v>
      </c>
      <c r="G30" s="17"/>
      <c r="H30" s="17"/>
    </row>
    <row r="31" spans="1:8" ht="18.75" customHeight="1">
      <c r="A31" s="25" t="s">
        <v>55</v>
      </c>
      <c r="B31" s="26" t="s">
        <v>56</v>
      </c>
      <c r="C31" s="8" t="s">
        <v>37</v>
      </c>
      <c r="D31" s="26" t="s">
        <v>48</v>
      </c>
      <c r="E31" s="27">
        <v>6460</v>
      </c>
      <c r="G31" s="17"/>
      <c r="H31" s="17"/>
    </row>
    <row r="32" spans="1:8" ht="18.75" customHeight="1">
      <c r="A32" s="25" t="s">
        <v>59</v>
      </c>
      <c r="B32" s="26" t="s">
        <v>62</v>
      </c>
      <c r="C32" s="8" t="s">
        <v>37</v>
      </c>
      <c r="D32" s="26" t="s">
        <v>48</v>
      </c>
      <c r="E32" s="27">
        <v>17850</v>
      </c>
      <c r="G32" s="17"/>
      <c r="H32" s="17"/>
    </row>
    <row r="33" spans="1:8" ht="18.75" customHeight="1">
      <c r="A33" s="25" t="s">
        <v>60</v>
      </c>
      <c r="B33" s="26" t="s">
        <v>62</v>
      </c>
      <c r="C33" s="8" t="s">
        <v>37</v>
      </c>
      <c r="D33" s="26" t="s">
        <v>48</v>
      </c>
      <c r="E33" s="27">
        <v>900</v>
      </c>
      <c r="G33" s="17"/>
      <c r="H33" s="17"/>
    </row>
    <row r="34" spans="1:8" ht="18.75" customHeight="1">
      <c r="A34" s="25" t="s">
        <v>59</v>
      </c>
      <c r="B34" s="26" t="s">
        <v>63</v>
      </c>
      <c r="C34" s="8" t="s">
        <v>37</v>
      </c>
      <c r="D34" s="26" t="s">
        <v>48</v>
      </c>
      <c r="E34" s="27">
        <v>5010</v>
      </c>
      <c r="G34" s="17"/>
      <c r="H34" s="17"/>
    </row>
    <row r="35" spans="1:8" ht="18.75" customHeight="1">
      <c r="A35" s="25" t="s">
        <v>61</v>
      </c>
      <c r="B35" s="26" t="s">
        <v>63</v>
      </c>
      <c r="C35" s="8" t="s">
        <v>37</v>
      </c>
      <c r="D35" s="26" t="s">
        <v>48</v>
      </c>
      <c r="E35" s="27">
        <v>5124</v>
      </c>
      <c r="G35" s="17"/>
      <c r="H35" s="17"/>
    </row>
    <row r="36" spans="1:8" ht="18.75" customHeight="1">
      <c r="A36" s="25" t="s">
        <v>59</v>
      </c>
      <c r="B36" s="26" t="s">
        <v>64</v>
      </c>
      <c r="C36" s="8" t="s">
        <v>37</v>
      </c>
      <c r="D36" s="26" t="s">
        <v>48</v>
      </c>
      <c r="E36" s="27">
        <v>38724</v>
      </c>
      <c r="G36" s="17"/>
      <c r="H36" s="17"/>
    </row>
    <row r="37" spans="1:8" ht="18.75" customHeight="1">
      <c r="A37" s="25" t="s">
        <v>61</v>
      </c>
      <c r="B37" s="26" t="s">
        <v>69</v>
      </c>
      <c r="C37" s="8" t="s">
        <v>37</v>
      </c>
      <c r="D37" s="26" t="s">
        <v>48</v>
      </c>
      <c r="E37" s="27">
        <v>10956</v>
      </c>
      <c r="G37" s="17"/>
      <c r="H37" s="17"/>
    </row>
    <row r="38" spans="1:8" ht="18.75" customHeight="1">
      <c r="A38" s="25" t="s">
        <v>61</v>
      </c>
      <c r="B38" s="26" t="s">
        <v>69</v>
      </c>
      <c r="C38" s="8" t="s">
        <v>37</v>
      </c>
      <c r="D38" s="26" t="s">
        <v>48</v>
      </c>
      <c r="E38" s="27">
        <v>2965</v>
      </c>
      <c r="G38" s="17"/>
      <c r="H38" s="17"/>
    </row>
    <row r="39" spans="1:8" ht="18.75" customHeight="1">
      <c r="A39" s="25" t="s">
        <v>67</v>
      </c>
      <c r="B39" s="26" t="s">
        <v>70</v>
      </c>
      <c r="C39" s="8" t="s">
        <v>37</v>
      </c>
      <c r="D39" s="26" t="s">
        <v>48</v>
      </c>
      <c r="E39" s="27">
        <v>5020</v>
      </c>
      <c r="G39" s="17"/>
      <c r="H39" s="17"/>
    </row>
    <row r="40" spans="1:8" ht="18.75" customHeight="1">
      <c r="A40" s="25" t="s">
        <v>68</v>
      </c>
      <c r="B40" s="26" t="s">
        <v>70</v>
      </c>
      <c r="C40" s="8" t="s">
        <v>37</v>
      </c>
      <c r="D40" s="26" t="s">
        <v>48</v>
      </c>
      <c r="E40" s="27">
        <v>3784</v>
      </c>
      <c r="G40" s="17"/>
      <c r="H40" s="17"/>
    </row>
    <row r="41" spans="1:8" ht="21.75" customHeight="1" thickBot="1">
      <c r="A41" s="12" t="s">
        <v>17</v>
      </c>
      <c r="B41" s="13"/>
      <c r="C41" s="13"/>
      <c r="D41" s="14"/>
      <c r="E41" s="15">
        <f>SUM(E12:E40)</f>
        <v>939560.05999999994</v>
      </c>
      <c r="G41" s="17"/>
      <c r="H41" s="17"/>
    </row>
    <row r="42" spans="1:8">
      <c r="A42" s="5"/>
      <c r="B42" s="5"/>
      <c r="C42" s="5"/>
      <c r="D42" s="5"/>
      <c r="E42" s="6"/>
    </row>
    <row r="43" spans="1:8" ht="33" customHeight="1">
      <c r="A43" s="34" t="s">
        <v>71</v>
      </c>
      <c r="B43" s="34"/>
      <c r="C43" s="34"/>
      <c r="D43" s="34"/>
      <c r="E43" s="34"/>
      <c r="H43" s="17"/>
    </row>
    <row r="44" spans="1:8">
      <c r="A44" s="5"/>
      <c r="B44" s="5"/>
      <c r="C44" s="5"/>
      <c r="D44" s="5"/>
      <c r="E44" s="6"/>
    </row>
    <row r="45" spans="1:8" ht="15" customHeight="1">
      <c r="A45" s="34" t="s">
        <v>45</v>
      </c>
      <c r="B45" s="34"/>
      <c r="C45" s="34"/>
      <c r="D45" s="34"/>
      <c r="E45" s="34"/>
    </row>
    <row r="46" spans="1:8">
      <c r="A46" s="5"/>
      <c r="B46" s="5"/>
      <c r="C46" s="5"/>
      <c r="D46" s="5"/>
      <c r="E46" s="6"/>
    </row>
    <row r="47" spans="1:8">
      <c r="A47" s="35" t="s">
        <v>46</v>
      </c>
      <c r="B47" s="35"/>
      <c r="C47" s="35"/>
      <c r="D47" s="35"/>
      <c r="E47" s="35"/>
    </row>
    <row r="48" spans="1:8">
      <c r="A48" s="5"/>
      <c r="B48" s="5"/>
      <c r="C48" s="5"/>
      <c r="D48" s="5"/>
      <c r="E48" s="6"/>
    </row>
    <row r="49" spans="1:5" ht="35.25" customHeight="1">
      <c r="A49" s="34" t="s">
        <v>18</v>
      </c>
      <c r="B49" s="34"/>
      <c r="C49" s="34"/>
      <c r="D49" s="34"/>
      <c r="E49" s="34"/>
    </row>
    <row r="50" spans="1:5">
      <c r="A50" s="5"/>
      <c r="B50" s="5"/>
      <c r="C50" s="5"/>
      <c r="D50" s="5"/>
      <c r="E50" s="6"/>
    </row>
    <row r="51" spans="1:5">
      <c r="A51" s="5"/>
      <c r="B51" s="5"/>
      <c r="C51" s="5"/>
      <c r="D51" s="5"/>
      <c r="E51" s="6"/>
    </row>
    <row r="52" spans="1:5">
      <c r="A52" s="36" t="s">
        <v>19</v>
      </c>
      <c r="B52" s="36"/>
      <c r="C52" s="36"/>
      <c r="D52" s="36"/>
      <c r="E52" s="36"/>
    </row>
    <row r="53" spans="1:5">
      <c r="A53" s="5"/>
      <c r="B53" s="5"/>
      <c r="C53" s="5"/>
      <c r="D53" s="5"/>
      <c r="E53" s="6"/>
    </row>
    <row r="54" spans="1:5">
      <c r="A54" s="5" t="s">
        <v>50</v>
      </c>
      <c r="B54" s="5" t="s">
        <v>51</v>
      </c>
      <c r="C54" s="5"/>
      <c r="D54" s="5"/>
      <c r="E54" s="6" t="s">
        <v>22</v>
      </c>
    </row>
    <row r="55" spans="1:5">
      <c r="A55" s="5"/>
      <c r="B55" s="5"/>
      <c r="C55" s="5"/>
      <c r="D55" s="5"/>
      <c r="E55" s="6" t="s">
        <v>24</v>
      </c>
    </row>
    <row r="56" spans="1:5">
      <c r="A56" s="5"/>
      <c r="B56" s="5"/>
      <c r="C56" s="5"/>
      <c r="D56" s="5"/>
      <c r="E56" s="6"/>
    </row>
    <row r="57" spans="1:5">
      <c r="A57" s="5" t="s">
        <v>20</v>
      </c>
      <c r="B57" s="5" t="s">
        <v>35</v>
      </c>
      <c r="C57" s="5"/>
      <c r="D57" s="5"/>
    </row>
    <row r="58" spans="1:5">
      <c r="A58" s="5"/>
      <c r="B58" s="35" t="s">
        <v>66</v>
      </c>
      <c r="C58" s="35"/>
      <c r="D58" s="35"/>
      <c r="E58" s="6" t="s">
        <v>22</v>
      </c>
    </row>
    <row r="59" spans="1:5">
      <c r="A59" s="5"/>
      <c r="B59" s="5"/>
      <c r="C59" s="5"/>
      <c r="D59" s="5"/>
      <c r="E59" s="6" t="s">
        <v>24</v>
      </c>
    </row>
    <row r="60" spans="1:5">
      <c r="A60" s="5"/>
      <c r="B60" s="5"/>
      <c r="C60" s="5"/>
      <c r="D60" s="5"/>
      <c r="E60" s="6"/>
    </row>
    <row r="61" spans="1:5">
      <c r="A61" s="5" t="s">
        <v>25</v>
      </c>
      <c r="B61" s="5" t="s">
        <v>21</v>
      </c>
      <c r="C61" s="5"/>
      <c r="D61" s="5"/>
      <c r="E61" s="6" t="s">
        <v>22</v>
      </c>
    </row>
    <row r="62" spans="1:5">
      <c r="A62" s="5"/>
      <c r="B62" s="37" t="s">
        <v>23</v>
      </c>
      <c r="C62" s="37"/>
      <c r="D62" s="37"/>
      <c r="E62" s="6" t="s">
        <v>24</v>
      </c>
    </row>
    <row r="63" spans="1:5">
      <c r="A63" s="5"/>
      <c r="B63" s="5"/>
      <c r="C63" s="5"/>
      <c r="D63" s="5"/>
      <c r="E63" s="6"/>
    </row>
  </sheetData>
  <mergeCells count="12">
    <mergeCell ref="B62:D62"/>
    <mergeCell ref="A1:E1"/>
    <mergeCell ref="A2:E2"/>
    <mergeCell ref="D4:E4"/>
    <mergeCell ref="A7:E7"/>
    <mergeCell ref="A9:E9"/>
    <mergeCell ref="A43:E43"/>
    <mergeCell ref="A45:E45"/>
    <mergeCell ref="A47:E47"/>
    <mergeCell ref="A49:E49"/>
    <mergeCell ref="A52:E52"/>
    <mergeCell ref="B58:D58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9"/>
  <sheetViews>
    <sheetView workbookViewId="0">
      <selection activeCell="H9" sqref="H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 ht="15" customHeight="1">
      <c r="A4" s="30" t="s">
        <v>2</v>
      </c>
      <c r="B4" s="1"/>
      <c r="C4" s="1"/>
      <c r="D4" s="40" t="s">
        <v>58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38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5289.4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D12*$G$10*6</f>
        <v>25389.119999999995</v>
      </c>
    </row>
    <row r="13" spans="1:7" ht="48" customHeight="1">
      <c r="A13" s="7" t="s">
        <v>49</v>
      </c>
      <c r="B13" s="8" t="s">
        <v>42</v>
      </c>
      <c r="C13" s="8" t="s">
        <v>9</v>
      </c>
      <c r="D13" s="28">
        <v>0.18</v>
      </c>
      <c r="E13" s="10">
        <f t="shared" ref="E13:E25" si="0">D13*$G$10*6</f>
        <v>5712.5519999999997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0.67</v>
      </c>
      <c r="E14" s="10">
        <f t="shared" si="0"/>
        <v>21263.387999999999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0.49</v>
      </c>
      <c r="E15" s="10">
        <f t="shared" si="0"/>
        <v>15550.835999999998</v>
      </c>
    </row>
    <row r="16" spans="1:7" ht="51">
      <c r="A16" s="7" t="s">
        <v>32</v>
      </c>
      <c r="B16" s="8" t="s">
        <v>42</v>
      </c>
      <c r="C16" s="8" t="s">
        <v>9</v>
      </c>
      <c r="D16" s="28">
        <f>E16/6/G10</f>
        <v>0.26352894468181648</v>
      </c>
      <c r="E16" s="10">
        <v>8363.4599999999991</v>
      </c>
      <c r="G16" s="17"/>
    </row>
    <row r="17" spans="1:8">
      <c r="A17" s="7" t="s">
        <v>11</v>
      </c>
      <c r="B17" s="8" t="s">
        <v>8</v>
      </c>
      <c r="C17" s="8" t="s">
        <v>9</v>
      </c>
      <c r="D17" s="28">
        <f>E17/6/G10</f>
        <v>6.2937195145007008E-2</v>
      </c>
      <c r="E17" s="10">
        <v>1997.4</v>
      </c>
      <c r="G17" s="17"/>
    </row>
    <row r="18" spans="1:8" ht="38.25">
      <c r="A18" s="7" t="s">
        <v>10</v>
      </c>
      <c r="B18" s="8" t="s">
        <v>43</v>
      </c>
      <c r="C18" s="8" t="s">
        <v>9</v>
      </c>
      <c r="D18" s="8">
        <v>3.32</v>
      </c>
      <c r="E18" s="10">
        <f t="shared" si="0"/>
        <v>105364.84799999998</v>
      </c>
    </row>
    <row r="19" spans="1:8">
      <c r="A19" s="7" t="s">
        <v>29</v>
      </c>
      <c r="B19" s="8" t="s">
        <v>8</v>
      </c>
      <c r="C19" s="8" t="s">
        <v>9</v>
      </c>
      <c r="D19" s="9">
        <v>3.03</v>
      </c>
      <c r="E19" s="10">
        <f t="shared" si="0"/>
        <v>96161.291999999987</v>
      </c>
    </row>
    <row r="20" spans="1:8" ht="25.5">
      <c r="A20" s="23" t="s">
        <v>30</v>
      </c>
      <c r="B20" s="8" t="s">
        <v>42</v>
      </c>
      <c r="C20" s="8" t="s">
        <v>9</v>
      </c>
      <c r="D20" s="9">
        <v>0.68</v>
      </c>
      <c r="E20" s="10">
        <f t="shared" si="0"/>
        <v>21580.752</v>
      </c>
    </row>
    <row r="21" spans="1:8" ht="25.5">
      <c r="A21" s="7" t="s">
        <v>12</v>
      </c>
      <c r="B21" s="8" t="s">
        <v>13</v>
      </c>
      <c r="C21" s="8" t="s">
        <v>9</v>
      </c>
      <c r="D21" s="9">
        <v>0.74</v>
      </c>
      <c r="E21" s="10">
        <f t="shared" si="0"/>
        <v>23484.935999999998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0.41</v>
      </c>
      <c r="E22" s="10">
        <f t="shared" si="0"/>
        <v>13011.923999999997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</v>
      </c>
      <c r="E23" s="10">
        <f t="shared" si="0"/>
        <v>9520.92</v>
      </c>
    </row>
    <row r="24" spans="1:8" ht="25.5">
      <c r="A24" s="7" t="s">
        <v>16</v>
      </c>
      <c r="B24" s="8" t="s">
        <v>8</v>
      </c>
      <c r="C24" s="8" t="s">
        <v>9</v>
      </c>
      <c r="D24" s="8">
        <v>1.75</v>
      </c>
      <c r="E24" s="10">
        <f t="shared" si="0"/>
        <v>55538.7</v>
      </c>
    </row>
    <row r="25" spans="1:8" ht="25.5">
      <c r="A25" s="23" t="s">
        <v>34</v>
      </c>
      <c r="B25" s="8" t="s">
        <v>31</v>
      </c>
      <c r="C25" s="8" t="s">
        <v>9</v>
      </c>
      <c r="D25" s="8">
        <v>0.26</v>
      </c>
      <c r="E25" s="10">
        <f t="shared" si="0"/>
        <v>8251.4639999999999</v>
      </c>
      <c r="G25" s="17"/>
      <c r="H25" s="17"/>
    </row>
    <row r="26" spans="1:8" ht="25.5">
      <c r="A26" s="23" t="s">
        <v>44</v>
      </c>
      <c r="B26" s="8" t="s">
        <v>40</v>
      </c>
      <c r="C26" s="8" t="s">
        <v>37</v>
      </c>
      <c r="D26" s="8" t="s">
        <v>47</v>
      </c>
      <c r="E26" s="24">
        <v>95706.83</v>
      </c>
      <c r="G26" s="17"/>
      <c r="H26" s="17"/>
    </row>
    <row r="27" spans="1:8" ht="25.5">
      <c r="A27" s="7" t="s">
        <v>41</v>
      </c>
      <c r="B27" s="8" t="s">
        <v>40</v>
      </c>
      <c r="C27" s="8" t="s">
        <v>37</v>
      </c>
      <c r="D27" s="8" t="s">
        <v>47</v>
      </c>
      <c r="E27" s="24">
        <v>9916.7900000000009</v>
      </c>
      <c r="G27" s="17"/>
      <c r="H27" s="17"/>
    </row>
    <row r="28" spans="1:8">
      <c r="A28" s="7" t="s">
        <v>36</v>
      </c>
      <c r="B28" s="8" t="s">
        <v>40</v>
      </c>
      <c r="C28" s="8" t="s">
        <v>37</v>
      </c>
      <c r="D28" s="8" t="s">
        <v>47</v>
      </c>
      <c r="E28" s="24">
        <v>38456.230000000003</v>
      </c>
      <c r="G28" s="17"/>
      <c r="H28" s="17"/>
    </row>
    <row r="29" spans="1:8" ht="25.5">
      <c r="A29" s="23" t="s">
        <v>39</v>
      </c>
      <c r="B29" s="8" t="s">
        <v>40</v>
      </c>
      <c r="C29" s="8" t="s">
        <v>37</v>
      </c>
      <c r="D29" s="8" t="s">
        <v>47</v>
      </c>
      <c r="E29" s="10">
        <v>3057.36</v>
      </c>
      <c r="G29" s="17"/>
      <c r="H29" s="17"/>
    </row>
    <row r="30" spans="1:8">
      <c r="A30" s="25" t="s">
        <v>54</v>
      </c>
      <c r="B30" s="26" t="s">
        <v>56</v>
      </c>
      <c r="C30" s="8" t="s">
        <v>37</v>
      </c>
      <c r="D30" s="26" t="s">
        <v>48</v>
      </c>
      <c r="E30" s="27">
        <v>9120</v>
      </c>
      <c r="G30" s="17"/>
      <c r="H30" s="17"/>
    </row>
    <row r="31" spans="1:8" ht="18.75" customHeight="1">
      <c r="A31" s="25" t="s">
        <v>55</v>
      </c>
      <c r="B31" s="26" t="s">
        <v>56</v>
      </c>
      <c r="C31" s="8" t="s">
        <v>37</v>
      </c>
      <c r="D31" s="26" t="s">
        <v>48</v>
      </c>
      <c r="E31" s="27">
        <v>6460</v>
      </c>
      <c r="G31" s="17"/>
      <c r="H31" s="17"/>
    </row>
    <row r="32" spans="1:8" ht="18.75" customHeight="1">
      <c r="A32" s="25" t="s">
        <v>59</v>
      </c>
      <c r="B32" s="26" t="s">
        <v>62</v>
      </c>
      <c r="C32" s="8" t="s">
        <v>37</v>
      </c>
      <c r="D32" s="26" t="s">
        <v>48</v>
      </c>
      <c r="E32" s="27">
        <v>17850</v>
      </c>
      <c r="G32" s="17"/>
      <c r="H32" s="17"/>
    </row>
    <row r="33" spans="1:8" ht="18.75" customHeight="1">
      <c r="A33" s="25" t="s">
        <v>60</v>
      </c>
      <c r="B33" s="26" t="s">
        <v>62</v>
      </c>
      <c r="C33" s="8" t="s">
        <v>37</v>
      </c>
      <c r="D33" s="26" t="s">
        <v>48</v>
      </c>
      <c r="E33" s="27">
        <v>900</v>
      </c>
      <c r="G33" s="17"/>
      <c r="H33" s="17"/>
    </row>
    <row r="34" spans="1:8" ht="18.75" customHeight="1">
      <c r="A34" s="25" t="s">
        <v>59</v>
      </c>
      <c r="B34" s="26" t="s">
        <v>63</v>
      </c>
      <c r="C34" s="8" t="s">
        <v>37</v>
      </c>
      <c r="D34" s="26" t="s">
        <v>48</v>
      </c>
      <c r="E34" s="27">
        <v>5010</v>
      </c>
      <c r="G34" s="17"/>
      <c r="H34" s="17"/>
    </row>
    <row r="35" spans="1:8" ht="18.75" customHeight="1">
      <c r="A35" s="25" t="s">
        <v>61</v>
      </c>
      <c r="B35" s="26" t="s">
        <v>63</v>
      </c>
      <c r="C35" s="8" t="s">
        <v>37</v>
      </c>
      <c r="D35" s="26" t="s">
        <v>48</v>
      </c>
      <c r="E35" s="27">
        <v>5124</v>
      </c>
      <c r="G35" s="17"/>
      <c r="H35" s="17"/>
    </row>
    <row r="36" spans="1:8" ht="18.75" customHeight="1">
      <c r="A36" s="25" t="s">
        <v>59</v>
      </c>
      <c r="B36" s="26" t="s">
        <v>64</v>
      </c>
      <c r="C36" s="8" t="s">
        <v>37</v>
      </c>
      <c r="D36" s="26" t="s">
        <v>48</v>
      </c>
      <c r="E36" s="27">
        <v>38724</v>
      </c>
      <c r="G36" s="17"/>
      <c r="H36" s="17"/>
    </row>
    <row r="37" spans="1:8" ht="21.75" customHeight="1" thickBot="1">
      <c r="A37" s="12" t="s">
        <v>17</v>
      </c>
      <c r="B37" s="13"/>
      <c r="C37" s="13"/>
      <c r="D37" s="14"/>
      <c r="E37" s="15">
        <f>SUM(E12:E36)</f>
        <v>641516.80199999991</v>
      </c>
      <c r="G37" s="17"/>
      <c r="H37" s="17"/>
    </row>
    <row r="38" spans="1:8">
      <c r="A38" s="5"/>
      <c r="B38" s="5"/>
      <c r="C38" s="5"/>
      <c r="D38" s="5"/>
      <c r="E38" s="6"/>
    </row>
    <row r="39" spans="1:8" ht="33" customHeight="1">
      <c r="A39" s="34" t="s">
        <v>65</v>
      </c>
      <c r="B39" s="34"/>
      <c r="C39" s="34"/>
      <c r="D39" s="34"/>
      <c r="E39" s="34"/>
      <c r="H39" s="17"/>
    </row>
    <row r="40" spans="1:8">
      <c r="A40" s="5"/>
      <c r="B40" s="5"/>
      <c r="C40" s="5"/>
      <c r="D40" s="5"/>
      <c r="E40" s="6"/>
    </row>
    <row r="41" spans="1:8" ht="15" customHeight="1">
      <c r="A41" s="34" t="s">
        <v>45</v>
      </c>
      <c r="B41" s="34"/>
      <c r="C41" s="34"/>
      <c r="D41" s="34"/>
      <c r="E41" s="34"/>
    </row>
    <row r="42" spans="1:8">
      <c r="A42" s="5"/>
      <c r="B42" s="5"/>
      <c r="C42" s="5"/>
      <c r="D42" s="5"/>
      <c r="E42" s="6"/>
    </row>
    <row r="43" spans="1:8">
      <c r="A43" s="35" t="s">
        <v>46</v>
      </c>
      <c r="B43" s="35"/>
      <c r="C43" s="35"/>
      <c r="D43" s="35"/>
      <c r="E43" s="35"/>
    </row>
    <row r="44" spans="1:8">
      <c r="A44" s="5"/>
      <c r="B44" s="5"/>
      <c r="C44" s="5"/>
      <c r="D44" s="5"/>
      <c r="E44" s="6"/>
    </row>
    <row r="45" spans="1:8" ht="35.25" customHeight="1">
      <c r="A45" s="34" t="s">
        <v>18</v>
      </c>
      <c r="B45" s="34"/>
      <c r="C45" s="34"/>
      <c r="D45" s="34"/>
      <c r="E45" s="34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36" t="s">
        <v>19</v>
      </c>
      <c r="B48" s="36"/>
      <c r="C48" s="36"/>
      <c r="D48" s="36"/>
      <c r="E48" s="36"/>
    </row>
    <row r="49" spans="1:5">
      <c r="A49" s="5"/>
      <c r="B49" s="5"/>
      <c r="C49" s="5"/>
      <c r="D49" s="5"/>
      <c r="E49" s="6"/>
    </row>
    <row r="50" spans="1:5">
      <c r="A50" s="5" t="s">
        <v>50</v>
      </c>
      <c r="B50" s="5" t="s">
        <v>51</v>
      </c>
      <c r="C50" s="5"/>
      <c r="D50" s="5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20</v>
      </c>
      <c r="B53" s="5" t="s">
        <v>35</v>
      </c>
      <c r="C53" s="5"/>
      <c r="D53" s="5"/>
    </row>
    <row r="54" spans="1:5">
      <c r="A54" s="5"/>
      <c r="B54" s="35" t="s">
        <v>52</v>
      </c>
      <c r="C54" s="35"/>
      <c r="D54" s="35"/>
      <c r="E54" s="6" t="s">
        <v>22</v>
      </c>
    </row>
    <row r="55" spans="1:5">
      <c r="A55" s="5"/>
      <c r="B55" s="5"/>
      <c r="C55" s="5"/>
      <c r="D55" s="5"/>
      <c r="E55" s="6" t="s">
        <v>24</v>
      </c>
    </row>
    <row r="56" spans="1:5">
      <c r="A56" s="5"/>
      <c r="B56" s="5"/>
      <c r="C56" s="5"/>
      <c r="D56" s="5"/>
      <c r="E56" s="6"/>
    </row>
    <row r="57" spans="1:5">
      <c r="A57" s="5" t="s">
        <v>25</v>
      </c>
      <c r="B57" s="5" t="s">
        <v>21</v>
      </c>
      <c r="C57" s="5"/>
      <c r="D57" s="5"/>
      <c r="E57" s="6" t="s">
        <v>22</v>
      </c>
    </row>
    <row r="58" spans="1:5">
      <c r="A58" s="5"/>
      <c r="B58" s="37" t="s">
        <v>23</v>
      </c>
      <c r="C58" s="37"/>
      <c r="D58" s="37"/>
      <c r="E58" s="6" t="s">
        <v>24</v>
      </c>
    </row>
    <row r="59" spans="1:5">
      <c r="A59" s="5"/>
      <c r="B59" s="5"/>
      <c r="C59" s="5"/>
      <c r="D59" s="5"/>
      <c r="E59" s="6"/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4"/>
  <sheetViews>
    <sheetView topLeftCell="A27" workbookViewId="0">
      <selection activeCell="A40" sqref="A40:E4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 ht="15" customHeight="1">
      <c r="A4" s="29" t="s">
        <v>2</v>
      </c>
      <c r="B4" s="1"/>
      <c r="C4" s="1"/>
      <c r="D4" s="40" t="s">
        <v>53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38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5289.4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D12*$G$10*3</f>
        <v>12694.559999999998</v>
      </c>
    </row>
    <row r="13" spans="1:7" ht="48" customHeight="1">
      <c r="A13" s="7" t="s">
        <v>49</v>
      </c>
      <c r="B13" s="8" t="s">
        <v>42</v>
      </c>
      <c r="C13" s="8" t="s">
        <v>9</v>
      </c>
      <c r="D13" s="28">
        <v>0.18</v>
      </c>
      <c r="E13" s="10">
        <f t="shared" ref="E13:E17" si="0">D13*$G$10*3</f>
        <v>2856.2759999999998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0.67</v>
      </c>
      <c r="E14" s="10">
        <f t="shared" si="0"/>
        <v>10631.694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0.49</v>
      </c>
      <c r="E15" s="10">
        <f t="shared" si="0"/>
        <v>7775.4179999999988</v>
      </c>
    </row>
    <row r="16" spans="1:7" ht="51">
      <c r="A16" s="7" t="s">
        <v>32</v>
      </c>
      <c r="B16" s="8" t="s">
        <v>42</v>
      </c>
      <c r="C16" s="8" t="s">
        <v>9</v>
      </c>
      <c r="D16" s="28">
        <v>0.12</v>
      </c>
      <c r="E16" s="10">
        <f t="shared" si="0"/>
        <v>1904.1839999999997</v>
      </c>
      <c r="G16" s="17"/>
    </row>
    <row r="17" spans="1:8">
      <c r="A17" s="7" t="s">
        <v>11</v>
      </c>
      <c r="B17" s="8" t="s">
        <v>8</v>
      </c>
      <c r="C17" s="8" t="s">
        <v>9</v>
      </c>
      <c r="D17" s="28">
        <v>0.05</v>
      </c>
      <c r="E17" s="10">
        <f t="shared" si="0"/>
        <v>793.40999999999985</v>
      </c>
      <c r="G17" s="17"/>
    </row>
    <row r="18" spans="1:8" ht="38.25">
      <c r="A18" s="7" t="s">
        <v>10</v>
      </c>
      <c r="B18" s="8" t="s">
        <v>43</v>
      </c>
      <c r="C18" s="8" t="s">
        <v>9</v>
      </c>
      <c r="D18" s="8">
        <v>3.32</v>
      </c>
      <c r="E18" s="10">
        <f t="shared" ref="E18:E25" si="1">D18*$G$10*3</f>
        <v>52682.423999999992</v>
      </c>
    </row>
    <row r="19" spans="1:8">
      <c r="A19" s="7" t="s">
        <v>29</v>
      </c>
      <c r="B19" s="8" t="s">
        <v>8</v>
      </c>
      <c r="C19" s="8" t="s">
        <v>9</v>
      </c>
      <c r="D19" s="9">
        <v>3.03</v>
      </c>
      <c r="E19" s="10">
        <f t="shared" si="1"/>
        <v>48080.645999999993</v>
      </c>
    </row>
    <row r="20" spans="1:8" ht="25.5">
      <c r="A20" s="23" t="s">
        <v>30</v>
      </c>
      <c r="B20" s="8" t="s">
        <v>42</v>
      </c>
      <c r="C20" s="8" t="s">
        <v>9</v>
      </c>
      <c r="D20" s="9">
        <v>0.68</v>
      </c>
      <c r="E20" s="10">
        <f t="shared" si="1"/>
        <v>10790.376</v>
      </c>
    </row>
    <row r="21" spans="1:8" ht="25.5">
      <c r="A21" s="7" t="s">
        <v>12</v>
      </c>
      <c r="B21" s="8" t="s">
        <v>13</v>
      </c>
      <c r="C21" s="8" t="s">
        <v>9</v>
      </c>
      <c r="D21" s="9">
        <v>0.74</v>
      </c>
      <c r="E21" s="10">
        <f t="shared" si="1"/>
        <v>11742.467999999999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0.41</v>
      </c>
      <c r="E22" s="10">
        <f t="shared" si="1"/>
        <v>6505.9619999999986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</v>
      </c>
      <c r="E23" s="10">
        <f t="shared" si="1"/>
        <v>4760.46</v>
      </c>
    </row>
    <row r="24" spans="1:8" ht="25.5">
      <c r="A24" s="7" t="s">
        <v>16</v>
      </c>
      <c r="B24" s="8" t="s">
        <v>8</v>
      </c>
      <c r="C24" s="8" t="s">
        <v>9</v>
      </c>
      <c r="D24" s="8">
        <v>1.75</v>
      </c>
      <c r="E24" s="10">
        <f t="shared" si="1"/>
        <v>27769.35</v>
      </c>
    </row>
    <row r="25" spans="1:8" ht="25.5">
      <c r="A25" s="23" t="s">
        <v>34</v>
      </c>
      <c r="B25" s="8" t="s">
        <v>31</v>
      </c>
      <c r="C25" s="8" t="s">
        <v>9</v>
      </c>
      <c r="D25" s="8">
        <v>0.26</v>
      </c>
      <c r="E25" s="10">
        <f t="shared" si="1"/>
        <v>4125.732</v>
      </c>
      <c r="G25" s="17"/>
      <c r="H25" s="17"/>
    </row>
    <row r="26" spans="1:8" ht="25.5">
      <c r="A26" s="23" t="s">
        <v>44</v>
      </c>
      <c r="B26" s="8" t="s">
        <v>40</v>
      </c>
      <c r="C26" s="8" t="s">
        <v>37</v>
      </c>
      <c r="D26" s="8" t="s">
        <v>47</v>
      </c>
      <c r="E26" s="24">
        <v>73501.95</v>
      </c>
      <c r="G26" s="17"/>
      <c r="H26" s="17"/>
    </row>
    <row r="27" spans="1:8" ht="25.5">
      <c r="A27" s="7" t="s">
        <v>41</v>
      </c>
      <c r="B27" s="8" t="s">
        <v>40</v>
      </c>
      <c r="C27" s="8" t="s">
        <v>37</v>
      </c>
      <c r="D27" s="8" t="s">
        <v>47</v>
      </c>
      <c r="E27" s="24">
        <v>4958.3900000000003</v>
      </c>
      <c r="G27" s="17"/>
      <c r="H27" s="17"/>
    </row>
    <row r="28" spans="1:8">
      <c r="A28" s="7" t="s">
        <v>36</v>
      </c>
      <c r="B28" s="8" t="s">
        <v>40</v>
      </c>
      <c r="C28" s="8" t="s">
        <v>37</v>
      </c>
      <c r="D28" s="8" t="s">
        <v>47</v>
      </c>
      <c r="E28" s="24">
        <v>19228.12</v>
      </c>
      <c r="G28" s="17"/>
      <c r="H28" s="17"/>
    </row>
    <row r="29" spans="1:8" ht="25.5">
      <c r="A29" s="23" t="s">
        <v>39</v>
      </c>
      <c r="B29" s="8" t="s">
        <v>40</v>
      </c>
      <c r="C29" s="8" t="s">
        <v>37</v>
      </c>
      <c r="D29" s="8" t="s">
        <v>47</v>
      </c>
      <c r="E29" s="10">
        <v>9466.73</v>
      </c>
      <c r="G29" s="17"/>
      <c r="H29" s="17"/>
    </row>
    <row r="30" spans="1:8">
      <c r="A30" s="25" t="s">
        <v>54</v>
      </c>
      <c r="B30" s="26" t="s">
        <v>56</v>
      </c>
      <c r="C30" s="8" t="s">
        <v>37</v>
      </c>
      <c r="D30" s="26" t="s">
        <v>48</v>
      </c>
      <c r="E30" s="27">
        <v>9120</v>
      </c>
      <c r="G30" s="17"/>
      <c r="H30" s="17"/>
    </row>
    <row r="31" spans="1:8" ht="18.75" customHeight="1">
      <c r="A31" s="25" t="s">
        <v>55</v>
      </c>
      <c r="B31" s="26" t="s">
        <v>56</v>
      </c>
      <c r="C31" s="8" t="s">
        <v>37</v>
      </c>
      <c r="D31" s="26" t="s">
        <v>48</v>
      </c>
      <c r="E31" s="27">
        <v>6460</v>
      </c>
      <c r="G31" s="17"/>
      <c r="H31" s="17"/>
    </row>
    <row r="32" spans="1:8" ht="21.75" customHeight="1" thickBot="1">
      <c r="A32" s="12" t="s">
        <v>17</v>
      </c>
      <c r="B32" s="13"/>
      <c r="C32" s="13"/>
      <c r="D32" s="14"/>
      <c r="E32" s="15">
        <f>SUM(E12:E31)</f>
        <v>325848.14999999991</v>
      </c>
      <c r="G32" s="17"/>
      <c r="H32" s="17"/>
    </row>
    <row r="33" spans="1:8">
      <c r="A33" s="5"/>
      <c r="B33" s="5"/>
      <c r="C33" s="5"/>
      <c r="D33" s="5"/>
      <c r="E33" s="6"/>
    </row>
    <row r="34" spans="1:8" ht="33" customHeight="1">
      <c r="A34" s="34" t="s">
        <v>57</v>
      </c>
      <c r="B34" s="34"/>
      <c r="C34" s="34"/>
      <c r="D34" s="34"/>
      <c r="E34" s="34"/>
      <c r="H34" s="17"/>
    </row>
    <row r="35" spans="1:8">
      <c r="A35" s="5"/>
      <c r="B35" s="5"/>
      <c r="C35" s="5"/>
      <c r="D35" s="5"/>
      <c r="E35" s="6"/>
    </row>
    <row r="36" spans="1:8" ht="15" customHeight="1">
      <c r="A36" s="34" t="s">
        <v>45</v>
      </c>
      <c r="B36" s="34"/>
      <c r="C36" s="34"/>
      <c r="D36" s="34"/>
      <c r="E36" s="34"/>
    </row>
    <row r="37" spans="1:8">
      <c r="A37" s="5"/>
      <c r="B37" s="5"/>
      <c r="C37" s="5"/>
      <c r="D37" s="5"/>
      <c r="E37" s="6"/>
    </row>
    <row r="38" spans="1:8">
      <c r="A38" s="35" t="s">
        <v>46</v>
      </c>
      <c r="B38" s="35"/>
      <c r="C38" s="35"/>
      <c r="D38" s="35"/>
      <c r="E38" s="35"/>
    </row>
    <row r="39" spans="1:8">
      <c r="A39" s="5"/>
      <c r="B39" s="5"/>
      <c r="C39" s="5"/>
      <c r="D39" s="5"/>
      <c r="E39" s="6"/>
    </row>
    <row r="40" spans="1:8" ht="35.25" customHeight="1">
      <c r="A40" s="34" t="s">
        <v>18</v>
      </c>
      <c r="B40" s="34"/>
      <c r="C40" s="34"/>
      <c r="D40" s="34"/>
      <c r="E40" s="34"/>
    </row>
    <row r="41" spans="1:8">
      <c r="A41" s="5"/>
      <c r="B41" s="5"/>
      <c r="C41" s="5"/>
      <c r="D41" s="5"/>
      <c r="E41" s="6"/>
    </row>
    <row r="42" spans="1:8">
      <c r="A42" s="5"/>
      <c r="B42" s="5"/>
      <c r="C42" s="5"/>
      <c r="D42" s="5"/>
      <c r="E42" s="6"/>
    </row>
    <row r="43" spans="1:8">
      <c r="A43" s="36" t="s">
        <v>19</v>
      </c>
      <c r="B43" s="36"/>
      <c r="C43" s="36"/>
      <c r="D43" s="36"/>
      <c r="E43" s="36"/>
    </row>
    <row r="44" spans="1:8">
      <c r="A44" s="5"/>
      <c r="B44" s="5"/>
      <c r="C44" s="5"/>
      <c r="D44" s="5"/>
      <c r="E44" s="6"/>
    </row>
    <row r="45" spans="1:8">
      <c r="A45" s="5" t="s">
        <v>50</v>
      </c>
      <c r="B45" s="5" t="s">
        <v>51</v>
      </c>
      <c r="C45" s="5"/>
      <c r="D45" s="5"/>
      <c r="E45" s="6" t="s">
        <v>22</v>
      </c>
    </row>
    <row r="46" spans="1:8">
      <c r="A46" s="5"/>
      <c r="B46" s="5"/>
      <c r="C46" s="5"/>
      <c r="D46" s="5"/>
      <c r="E46" s="6" t="s">
        <v>24</v>
      </c>
    </row>
    <row r="47" spans="1:8">
      <c r="A47" s="5"/>
      <c r="B47" s="5"/>
      <c r="C47" s="5"/>
      <c r="D47" s="5"/>
      <c r="E47" s="6"/>
    </row>
    <row r="48" spans="1:8">
      <c r="A48" s="5" t="s">
        <v>20</v>
      </c>
      <c r="B48" s="5" t="s">
        <v>35</v>
      </c>
      <c r="C48" s="5"/>
      <c r="D48" s="5"/>
    </row>
    <row r="49" spans="1:5">
      <c r="A49" s="5"/>
      <c r="B49" s="35" t="s">
        <v>52</v>
      </c>
      <c r="C49" s="35"/>
      <c r="D49" s="35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37" t="s">
        <v>23</v>
      </c>
      <c r="C53" s="37"/>
      <c r="D53" s="37"/>
      <c r="E53" s="6" t="s">
        <v>24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2024-12-02T11:21:10Z</cp:lastPrinted>
  <dcterms:created xsi:type="dcterms:W3CDTF">2017-03-13T08:54:22Z</dcterms:created>
  <dcterms:modified xsi:type="dcterms:W3CDTF">2025-03-13T14:23:06Z</dcterms:modified>
</cp:coreProperties>
</file>