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30" windowWidth="19155" windowHeight="8505"/>
  </bookViews>
  <sheets>
    <sheet name="4 кв" sheetId="19" r:id="rId1"/>
    <sheet name="3кв" sheetId="18" r:id="rId2"/>
    <sheet name="2 кв" sheetId="17" r:id="rId3"/>
    <sheet name="1кв" sheetId="16" r:id="rId4"/>
  </sheets>
  <calcPr calcId="125725" iterateDelta="1E-4"/>
</workbook>
</file>

<file path=xl/calcChain.xml><?xml version="1.0" encoding="utf-8"?>
<calcChain xmlns="http://schemas.openxmlformats.org/spreadsheetml/2006/main">
  <c r="E33" i="19"/>
  <c r="D15"/>
  <c r="E17"/>
  <c r="E18"/>
  <c r="E19"/>
  <c r="E20"/>
  <c r="E21"/>
  <c r="E22"/>
  <c r="E23"/>
  <c r="E16"/>
  <c r="E12"/>
  <c r="E13"/>
  <c r="E14"/>
  <c r="E11"/>
  <c r="E32" i="18"/>
  <c r="D15"/>
  <c r="E17"/>
  <c r="E18"/>
  <c r="E19"/>
  <c r="E20"/>
  <c r="E21"/>
  <c r="E22"/>
  <c r="E23"/>
  <c r="E16"/>
  <c r="E12"/>
  <c r="E13"/>
  <c r="E14"/>
  <c r="E11"/>
  <c r="E31" i="17"/>
  <c r="D15"/>
  <c r="E17"/>
  <c r="E18"/>
  <c r="E19"/>
  <c r="E20"/>
  <c r="E21"/>
  <c r="E22"/>
  <c r="E23"/>
  <c r="E16"/>
  <c r="E12"/>
  <c r="E13"/>
  <c r="E14"/>
  <c r="E11"/>
  <c r="E29" i="16"/>
  <c r="E12"/>
  <c r="E13"/>
  <c r="E14"/>
  <c r="E16"/>
  <c r="E17"/>
  <c r="E18"/>
  <c r="E19"/>
  <c r="E20"/>
  <c r="E21"/>
  <c r="E22"/>
  <c r="E23"/>
  <c r="E11"/>
  <c r="D15" l="1"/>
</calcChain>
</file>

<file path=xl/sharedStrings.xml><?xml version="1.0" encoding="utf-8"?>
<sst xmlns="http://schemas.openxmlformats.org/spreadsheetml/2006/main" count="400" uniqueCount="71">
  <si>
    <t>АКТ №____</t>
  </si>
  <si>
    <t>приемки оказанных услуг (выполненных работ) по содержанию и текущему ремонту общего имущества в МКД</t>
  </si>
  <si>
    <t>г. Ставрополь</t>
  </si>
  <si>
    <t>Наименование вида работы (услуги)</t>
  </si>
  <si>
    <t>Переодичность  выполнения работ</t>
  </si>
  <si>
    <t>Единица измерения</t>
  </si>
  <si>
    <t>Стоимость/сметная стоимость выполненной работы (оказанной услуги) за единицу</t>
  </si>
  <si>
    <t>Цена выполненной работы (оказанной услуги)</t>
  </si>
  <si>
    <t>постоянно</t>
  </si>
  <si>
    <t>кв.м.</t>
  </si>
  <si>
    <t xml:space="preserve">Работы по содержанию придомовой территории </t>
  </si>
  <si>
    <t>Дератизация и дезинсекция</t>
  </si>
  <si>
    <t xml:space="preserve">Аварийная служба систем водоснабжения и канализации </t>
  </si>
  <si>
    <t>непрерывно в течение года</t>
  </si>
  <si>
    <t xml:space="preserve">Аварийная служба систем электроснабжения </t>
  </si>
  <si>
    <t xml:space="preserve">Услуги по начислению и сбору платежей </t>
  </si>
  <si>
    <t>ИТОГ</t>
  </si>
  <si>
    <t>Настоящий акт составлен в двух экземплярах, имеющих одинаковую юридическую силу, по одному для каждой из Сторон.</t>
  </si>
  <si>
    <t>Подписи сторон:</t>
  </si>
  <si>
    <t>Исполнитель</t>
  </si>
  <si>
    <t>_______________________________________</t>
  </si>
  <si>
    <t>____________</t>
  </si>
  <si>
    <t>(должность, ФИО)</t>
  </si>
  <si>
    <t>(подпись)</t>
  </si>
  <si>
    <t>Заказчик</t>
  </si>
  <si>
    <t>Работы, выполняемые в целях надлежащего содержания электрооборудования в МКД</t>
  </si>
  <si>
    <t>Общие работы, выполняемые для надлежащего содержания систем водоснабжения (холодного и горячего), отопления и водоотведения в МКД</t>
  </si>
  <si>
    <t>Проведение осмотров, необходимых для надлежащего содержания конструктивных элементов МКД</t>
  </si>
  <si>
    <t>Управление МКД</t>
  </si>
  <si>
    <t>Техническое обслуживание узла учета ИТП</t>
  </si>
  <si>
    <t>Работы выполняемые в целях надлежащего содержания систем внутридомового газового оборудования в МКД</t>
  </si>
  <si>
    <t>1. Исполнителем предъявлены к приемке следующие оказанные на основании договора подряда № 83у от 01.01.2015 г. услуги и выполненные работы по содержанию и текущему ремонту общего имущества в МКД расположенного по адресу ул. Ленина,85</t>
  </si>
  <si>
    <t>Аварийная служба систем отопления ИТП</t>
  </si>
  <si>
    <t>Генеральный директор ООО УК "Авантаж"</t>
  </si>
  <si>
    <t>Работы, выполняемые в целях надлежащего содержания систем вентиляции и дымоудаления мкд</t>
  </si>
  <si>
    <t>руб</t>
  </si>
  <si>
    <t>Водоснабжение и водоотведение ОДН</t>
  </si>
  <si>
    <t>Электроэнергия ОДН</t>
  </si>
  <si>
    <r>
      <t xml:space="preserve">Собственники помещений в МКД, расположенном по адресу </t>
    </r>
    <r>
      <rPr>
        <b/>
        <sz val="11"/>
        <rFont val="Times New Roman"/>
        <family val="1"/>
        <charset val="204"/>
      </rPr>
      <t>ул. Ленина 85</t>
    </r>
    <r>
      <rPr>
        <sz val="11"/>
        <rFont val="Times New Roman"/>
        <family val="1"/>
        <charset val="204"/>
      </rPr>
      <t>, именуемые в дальнейшем "Заказчик", в лице___________________________являющегося собственником квартиры №____, находящейся в данном МКД, действующего на основании Протокола, с одной стороны, и ООО Управляющая компания "Авантаж", именуемое в дальнейшем "Исполнитель", в лице генерального директора Ефимовой Татьяны Игорьевны, действующей на основании Лицензии, с другой стороны, совместно именуемые "Стороны", составили настоящий Акт о нижеследующем:</t>
    </r>
  </si>
  <si>
    <t>ежемесячно</t>
  </si>
  <si>
    <t>по графику</t>
  </si>
  <si>
    <t>понедельник, суббота, покос по графику</t>
  </si>
  <si>
    <t>3. Работы (услуги) выполненны (оказаны) полностью, в установленные сроки, с надлежащим качеством.</t>
  </si>
  <si>
    <t xml:space="preserve">4. Претензий по выполнению условий Договора Стороны друг к другу не имеют. </t>
  </si>
  <si>
    <t>тариф</t>
  </si>
  <si>
    <t>смета</t>
  </si>
  <si>
    <t>счет</t>
  </si>
  <si>
    <t>Составил:</t>
  </si>
  <si>
    <t>Начальник ПЭО Лебедева О.И</t>
  </si>
  <si>
    <t>Миткалов П.Н.</t>
  </si>
  <si>
    <t>"01" апреля 2024 г</t>
  </si>
  <si>
    <t>Спил деревьев</t>
  </si>
  <si>
    <t xml:space="preserve">Смена ламп накаливания </t>
  </si>
  <si>
    <t>Установка люка</t>
  </si>
  <si>
    <t>февраль</t>
  </si>
  <si>
    <t>2. Всего за период с 01.01.2024 г по 31.03.2024 г. выполнено работ (оказанно услуг) на общую сумму 181737 (сто восемьдесят одна тысяча семьсот тридцать семь) рублей 95 коп.</t>
  </si>
  <si>
    <t>март</t>
  </si>
  <si>
    <t>"01" июля 2024 г</t>
  </si>
  <si>
    <t>Установка люка ж/б</t>
  </si>
  <si>
    <t>Замена трубы</t>
  </si>
  <si>
    <t>июль</t>
  </si>
  <si>
    <t>2. Всего за период с 01.01.2024 г по 30.06.2024 г. выполнено работ (оказанно услуг) на общую сумму 365542 (триста шестьдесят пять тысяч пятьсот сорок два) рубля24 коп.</t>
  </si>
  <si>
    <t>"01" октября 2024 г</t>
  </si>
  <si>
    <t>Смена ламп</t>
  </si>
  <si>
    <t>август</t>
  </si>
  <si>
    <t>2. Всего за период с 01.01.2024 г по 30.09.2024 г. выполнено работ (оказанно услуг) на общую сумму 541755 (пятьсот сорок одна тысяча семьсот пятьдесят пять) рублей 15 коп.</t>
  </si>
  <si>
    <t>Ефимова Т.И.</t>
  </si>
  <si>
    <t>"01" января 2025 г</t>
  </si>
  <si>
    <t>Ремонт кровли</t>
  </si>
  <si>
    <t>октябрь</t>
  </si>
  <si>
    <t>2. Всего за период с 01.01.2024 г по 31.12.2024 г. выполнено работ (оказанно услуг) на общую сумму 746809 (семьсот сорок шесть тысяч восемьсот девять) рублей 28 коп.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</si>
</sst>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9" fillId="0" borderId="0"/>
  </cellStyleXfs>
  <cellXfs count="40">
    <xf numFmtId="0" fontId="0" fillId="0" borderId="0" xfId="0"/>
    <xf numFmtId="0" fontId="2" fillId="0" borderId="0" xfId="0" applyFont="1" applyAlignment="1">
      <alignment horizontal="center" wrapText="1"/>
    </xf>
    <xf numFmtId="4" fontId="2" fillId="0" borderId="0" xfId="0" applyNumberFormat="1" applyFont="1" applyAlignment="1">
      <alignment horizontal="center" wrapText="1"/>
    </xf>
    <xf numFmtId="0" fontId="4" fillId="0" borderId="0" xfId="0" applyFont="1"/>
    <xf numFmtId="4" fontId="4" fillId="0" borderId="0" xfId="0" applyNumberFormat="1" applyFont="1" applyAlignment="1">
      <alignment horizontal="center"/>
    </xf>
    <xf numFmtId="0" fontId="3" fillId="0" borderId="0" xfId="0" applyFont="1"/>
    <xf numFmtId="4" fontId="3" fillId="0" borderId="0" xfId="0" applyNumberFormat="1" applyFont="1" applyAlignment="1">
      <alignment horizontal="center"/>
    </xf>
    <xf numFmtId="4" fontId="4" fillId="0" borderId="1" xfId="0" applyNumberFormat="1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4" fontId="7" fillId="0" borderId="3" xfId="0" applyNumberFormat="1" applyFont="1" applyBorder="1" applyAlignment="1">
      <alignment horizontal="center" vertical="center" wrapText="1"/>
    </xf>
    <xf numFmtId="0" fontId="8" fillId="0" borderId="4" xfId="0" applyFont="1" applyBorder="1" applyAlignment="1">
      <alignment vertical="center" wrapText="1"/>
    </xf>
    <xf numFmtId="0" fontId="8" fillId="0" borderId="5" xfId="0" applyFont="1" applyBorder="1" applyAlignment="1">
      <alignment vertical="center" wrapText="1"/>
    </xf>
    <xf numFmtId="0" fontId="8" fillId="0" borderId="5" xfId="0" applyFont="1" applyFill="1" applyBorder="1" applyAlignment="1">
      <alignment vertical="center" wrapText="1"/>
    </xf>
    <xf numFmtId="4" fontId="8" fillId="0" borderId="6" xfId="0" applyNumberFormat="1" applyFont="1" applyFill="1" applyBorder="1" applyAlignment="1">
      <alignment horizontal="center" vertical="center" wrapText="1"/>
    </xf>
    <xf numFmtId="4" fontId="0" fillId="0" borderId="0" xfId="0" applyNumberFormat="1" applyAlignment="1">
      <alignment horizontal="center"/>
    </xf>
    <xf numFmtId="4" fontId="0" fillId="0" borderId="0" xfId="0" applyNumberFormat="1"/>
    <xf numFmtId="0" fontId="6" fillId="0" borderId="7" xfId="0" applyFont="1" applyBorder="1" applyAlignment="1">
      <alignment vertical="center" wrapText="1"/>
    </xf>
    <xf numFmtId="0" fontId="6" fillId="0" borderId="8" xfId="0" applyFont="1" applyBorder="1" applyAlignment="1">
      <alignment vertical="center" wrapText="1"/>
    </xf>
    <xf numFmtId="0" fontId="6" fillId="0" borderId="8" xfId="0" applyFont="1" applyFill="1" applyBorder="1" applyAlignment="1">
      <alignment vertical="center" wrapText="1"/>
    </xf>
    <xf numFmtId="4" fontId="6" fillId="0" borderId="9" xfId="0" applyNumberFormat="1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center" vertical="center" wrapText="1"/>
    </xf>
    <xf numFmtId="4" fontId="4" fillId="0" borderId="12" xfId="0" applyNumberFormat="1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2" fontId="7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left" wrapText="1"/>
    </xf>
    <xf numFmtId="4" fontId="10" fillId="0" borderId="3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left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  <xf numFmtId="0" fontId="4" fillId="0" borderId="0" xfId="0" applyFont="1" applyAlignment="1">
      <alignment horizontal="right" wrapText="1"/>
    </xf>
  </cellXfs>
  <cellStyles count="2">
    <cellStyle name="Excel Built-in Normal" xfId="1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55"/>
  <sheetViews>
    <sheetView tabSelected="1" topLeftCell="A19" workbookViewId="0">
      <selection activeCell="E26" sqref="E26:E32"/>
    </sheetView>
  </sheetViews>
  <sheetFormatPr defaultRowHeight="15"/>
  <cols>
    <col min="1" max="1" width="33.7109375" customWidth="1"/>
    <col min="2" max="2" width="15.7109375" customWidth="1"/>
    <col min="3" max="3" width="11.5703125" customWidth="1"/>
    <col min="4" max="4" width="19" customWidth="1"/>
    <col min="5" max="5" width="18" style="15" customWidth="1"/>
    <col min="7" max="7" width="11.140625" customWidth="1"/>
    <col min="8" max="8" width="10" bestFit="1" customWidth="1"/>
  </cols>
  <sheetData>
    <row r="1" spans="1:7" ht="15.75">
      <c r="A1" s="37" t="s">
        <v>0</v>
      </c>
      <c r="B1" s="37"/>
      <c r="C1" s="37"/>
      <c r="D1" s="37"/>
      <c r="E1" s="37"/>
    </row>
    <row r="2" spans="1:7" ht="28.5" customHeight="1">
      <c r="A2" s="38" t="s">
        <v>1</v>
      </c>
      <c r="B2" s="38"/>
      <c r="C2" s="38"/>
      <c r="D2" s="38"/>
      <c r="E2" s="38"/>
    </row>
    <row r="3" spans="1:7">
      <c r="A3" s="1"/>
      <c r="B3" s="1"/>
      <c r="C3" s="1"/>
      <c r="D3" s="1"/>
      <c r="E3" s="2"/>
    </row>
    <row r="4" spans="1:7">
      <c r="A4" s="32" t="s">
        <v>2</v>
      </c>
      <c r="B4" s="1"/>
      <c r="C4" s="1"/>
      <c r="D4" s="39" t="s">
        <v>67</v>
      </c>
      <c r="E4" s="39"/>
    </row>
    <row r="5" spans="1:7">
      <c r="A5" s="1"/>
      <c r="B5" s="1"/>
      <c r="C5" s="1"/>
      <c r="D5" s="1"/>
      <c r="E5" s="2"/>
    </row>
    <row r="6" spans="1:7" ht="93" customHeight="1">
      <c r="A6" s="33" t="s">
        <v>38</v>
      </c>
      <c r="B6" s="33"/>
      <c r="C6" s="33"/>
      <c r="D6" s="33"/>
      <c r="E6" s="33"/>
    </row>
    <row r="7" spans="1:7">
      <c r="A7" s="3"/>
      <c r="B7" s="3"/>
      <c r="C7" s="3"/>
      <c r="D7" s="3"/>
      <c r="E7" s="4"/>
    </row>
    <row r="8" spans="1:7" ht="45.75" customHeight="1">
      <c r="A8" s="33" t="s">
        <v>31</v>
      </c>
      <c r="B8" s="33"/>
      <c r="C8" s="33"/>
      <c r="D8" s="33"/>
      <c r="E8" s="33"/>
    </row>
    <row r="9" spans="1:7" ht="15.75" thickBot="1">
      <c r="A9" s="5"/>
      <c r="B9" s="5"/>
      <c r="C9" s="5"/>
      <c r="D9" s="5"/>
      <c r="E9" s="6"/>
      <c r="G9">
        <v>3517.9</v>
      </c>
    </row>
    <row r="10" spans="1:7" ht="75">
      <c r="A10" s="17" t="s">
        <v>3</v>
      </c>
      <c r="B10" s="18" t="s">
        <v>4</v>
      </c>
      <c r="C10" s="18" t="s">
        <v>5</v>
      </c>
      <c r="D10" s="19" t="s">
        <v>6</v>
      </c>
      <c r="E10" s="20" t="s">
        <v>7</v>
      </c>
    </row>
    <row r="11" spans="1:7" ht="45.75" customHeight="1">
      <c r="A11" s="21" t="s">
        <v>27</v>
      </c>
      <c r="B11" s="8" t="s">
        <v>8</v>
      </c>
      <c r="C11" s="8" t="s">
        <v>9</v>
      </c>
      <c r="D11" s="9">
        <v>0.8</v>
      </c>
      <c r="E11" s="10">
        <f>D11*$G$9*12</f>
        <v>33771.840000000004</v>
      </c>
    </row>
    <row r="12" spans="1:7" ht="42" customHeight="1">
      <c r="A12" s="7" t="s">
        <v>34</v>
      </c>
      <c r="B12" s="8" t="s">
        <v>40</v>
      </c>
      <c r="C12" s="8" t="s">
        <v>9</v>
      </c>
      <c r="D12" s="27">
        <v>0.78</v>
      </c>
      <c r="E12" s="10">
        <f t="shared" ref="E12:E14" si="0">D12*$G$9*12</f>
        <v>32927.544000000002</v>
      </c>
    </row>
    <row r="13" spans="1:7" ht="54.75" customHeight="1">
      <c r="A13" s="22" t="s">
        <v>26</v>
      </c>
      <c r="B13" s="8" t="s">
        <v>8</v>
      </c>
      <c r="C13" s="8" t="s">
        <v>9</v>
      </c>
      <c r="D13" s="9">
        <v>0.93</v>
      </c>
      <c r="E13" s="10">
        <f t="shared" si="0"/>
        <v>39259.764000000003</v>
      </c>
    </row>
    <row r="14" spans="1:7" ht="38.25">
      <c r="A14" s="22" t="s">
        <v>25</v>
      </c>
      <c r="B14" s="8" t="s">
        <v>8</v>
      </c>
      <c r="C14" s="8" t="s">
        <v>9</v>
      </c>
      <c r="D14" s="9">
        <v>1.04</v>
      </c>
      <c r="E14" s="10">
        <f t="shared" si="0"/>
        <v>43903.392000000007</v>
      </c>
    </row>
    <row r="15" spans="1:7" ht="51">
      <c r="A15" s="7" t="s">
        <v>30</v>
      </c>
      <c r="B15" s="8" t="s">
        <v>40</v>
      </c>
      <c r="C15" s="8" t="s">
        <v>9</v>
      </c>
      <c r="D15" s="27">
        <f>E15/12/G9</f>
        <v>0.14194168869685511</v>
      </c>
      <c r="E15" s="30">
        <v>5992.04</v>
      </c>
      <c r="G15" s="16"/>
    </row>
    <row r="16" spans="1:7">
      <c r="A16" s="7" t="s">
        <v>11</v>
      </c>
      <c r="B16" s="8" t="s">
        <v>40</v>
      </c>
      <c r="C16" s="8" t="s">
        <v>9</v>
      </c>
      <c r="D16" s="9">
        <v>0.24</v>
      </c>
      <c r="E16" s="10">
        <f>D16*$G$9*12</f>
        <v>10131.552</v>
      </c>
    </row>
    <row r="17" spans="1:5" ht="38.25">
      <c r="A17" s="7" t="s">
        <v>10</v>
      </c>
      <c r="B17" s="8" t="s">
        <v>41</v>
      </c>
      <c r="C17" s="8" t="s">
        <v>9</v>
      </c>
      <c r="D17" s="8">
        <v>4.24</v>
      </c>
      <c r="E17" s="10">
        <f t="shared" ref="E17:E23" si="1">D17*$G$9*12</f>
        <v>178990.75200000001</v>
      </c>
    </row>
    <row r="18" spans="1:5">
      <c r="A18" s="7" t="s">
        <v>28</v>
      </c>
      <c r="B18" s="8" t="s">
        <v>8</v>
      </c>
      <c r="C18" s="8" t="s">
        <v>9</v>
      </c>
      <c r="D18" s="9">
        <v>3.98</v>
      </c>
      <c r="E18" s="10">
        <f t="shared" si="1"/>
        <v>168014.90400000001</v>
      </c>
    </row>
    <row r="19" spans="1:5" ht="25.5">
      <c r="A19" s="22" t="s">
        <v>29</v>
      </c>
      <c r="B19" s="8" t="s">
        <v>8</v>
      </c>
      <c r="C19" s="8" t="s">
        <v>9</v>
      </c>
      <c r="D19" s="9">
        <v>0.72</v>
      </c>
      <c r="E19" s="10">
        <f t="shared" si="1"/>
        <v>30394.655999999999</v>
      </c>
    </row>
    <row r="20" spans="1:5" ht="25.5">
      <c r="A20" s="7" t="s">
        <v>12</v>
      </c>
      <c r="B20" s="8" t="s">
        <v>13</v>
      </c>
      <c r="C20" s="8" t="s">
        <v>9</v>
      </c>
      <c r="D20" s="9">
        <v>0.98</v>
      </c>
      <c r="E20" s="10">
        <f t="shared" si="1"/>
        <v>41370.504000000001</v>
      </c>
    </row>
    <row r="21" spans="1:5" ht="25.5">
      <c r="A21" s="7" t="s">
        <v>14</v>
      </c>
      <c r="B21" s="8" t="s">
        <v>13</v>
      </c>
      <c r="C21" s="8" t="s">
        <v>9</v>
      </c>
      <c r="D21" s="8">
        <v>0.35</v>
      </c>
      <c r="E21" s="10">
        <f t="shared" si="1"/>
        <v>14775.179999999998</v>
      </c>
    </row>
    <row r="22" spans="1:5" ht="17.25" customHeight="1">
      <c r="A22" s="7" t="s">
        <v>15</v>
      </c>
      <c r="B22" s="8" t="s">
        <v>8</v>
      </c>
      <c r="C22" s="8" t="s">
        <v>9</v>
      </c>
      <c r="D22" s="8">
        <v>1.52</v>
      </c>
      <c r="E22" s="10">
        <f t="shared" si="1"/>
        <v>64166.496000000006</v>
      </c>
    </row>
    <row r="23" spans="1:5" ht="25.5">
      <c r="A23" s="7" t="s">
        <v>32</v>
      </c>
      <c r="B23" s="8" t="s">
        <v>13</v>
      </c>
      <c r="C23" s="8" t="s">
        <v>9</v>
      </c>
      <c r="D23" s="8">
        <v>0.61</v>
      </c>
      <c r="E23" s="10">
        <f t="shared" si="1"/>
        <v>25751.027999999998</v>
      </c>
    </row>
    <row r="24" spans="1:5">
      <c r="A24" s="23" t="s">
        <v>36</v>
      </c>
      <c r="B24" s="24" t="s">
        <v>39</v>
      </c>
      <c r="C24" s="24" t="s">
        <v>35</v>
      </c>
      <c r="D24" s="24" t="s">
        <v>44</v>
      </c>
      <c r="E24" s="25">
        <v>1119.4639999999999</v>
      </c>
    </row>
    <row r="25" spans="1:5">
      <c r="A25" s="23" t="s">
        <v>37</v>
      </c>
      <c r="B25" s="24" t="s">
        <v>39</v>
      </c>
      <c r="C25" s="24" t="s">
        <v>35</v>
      </c>
      <c r="D25" s="24" t="s">
        <v>44</v>
      </c>
      <c r="E25" s="25">
        <v>7910.1589999999997</v>
      </c>
    </row>
    <row r="26" spans="1:5">
      <c r="A26" s="23" t="s">
        <v>51</v>
      </c>
      <c r="B26" s="24" t="s">
        <v>54</v>
      </c>
      <c r="C26" s="24" t="s">
        <v>35</v>
      </c>
      <c r="D26" s="24" t="s">
        <v>45</v>
      </c>
      <c r="E26" s="25">
        <v>500</v>
      </c>
    </row>
    <row r="27" spans="1:5">
      <c r="A27" s="23" t="s">
        <v>52</v>
      </c>
      <c r="B27" s="24" t="s">
        <v>54</v>
      </c>
      <c r="C27" s="24" t="s">
        <v>35</v>
      </c>
      <c r="D27" s="24" t="s">
        <v>45</v>
      </c>
      <c r="E27" s="25">
        <v>1221</v>
      </c>
    </row>
    <row r="28" spans="1:5">
      <c r="A28" s="23" t="s">
        <v>58</v>
      </c>
      <c r="B28" s="24" t="s">
        <v>56</v>
      </c>
      <c r="C28" s="24" t="s">
        <v>35</v>
      </c>
      <c r="D28" s="24" t="s">
        <v>46</v>
      </c>
      <c r="E28" s="25">
        <v>1238</v>
      </c>
    </row>
    <row r="29" spans="1:5">
      <c r="A29" s="23" t="s">
        <v>59</v>
      </c>
      <c r="B29" s="24" t="s">
        <v>60</v>
      </c>
      <c r="C29" s="24" t="s">
        <v>35</v>
      </c>
      <c r="D29" s="24" t="s">
        <v>45</v>
      </c>
      <c r="E29" s="25">
        <v>3390</v>
      </c>
    </row>
    <row r="30" spans="1:5">
      <c r="A30" s="23" t="s">
        <v>59</v>
      </c>
      <c r="B30" s="24" t="s">
        <v>60</v>
      </c>
      <c r="C30" s="24" t="s">
        <v>35</v>
      </c>
      <c r="D30" s="24" t="s">
        <v>45</v>
      </c>
      <c r="E30" s="25">
        <v>6876</v>
      </c>
    </row>
    <row r="31" spans="1:5">
      <c r="A31" s="23" t="s">
        <v>63</v>
      </c>
      <c r="B31" s="24" t="s">
        <v>64</v>
      </c>
      <c r="C31" s="24" t="s">
        <v>35</v>
      </c>
      <c r="D31" s="24" t="s">
        <v>45</v>
      </c>
      <c r="E31" s="25">
        <v>2024</v>
      </c>
    </row>
    <row r="32" spans="1:5">
      <c r="A32" s="23" t="s">
        <v>68</v>
      </c>
      <c r="B32" s="24" t="s">
        <v>69</v>
      </c>
      <c r="C32" s="24" t="s">
        <v>35</v>
      </c>
      <c r="D32" s="24" t="s">
        <v>45</v>
      </c>
      <c r="E32" s="25">
        <v>33081</v>
      </c>
    </row>
    <row r="33" spans="1:8" ht="19.5" thickBot="1">
      <c r="A33" s="11" t="s">
        <v>16</v>
      </c>
      <c r="B33" s="12"/>
      <c r="C33" s="26" t="s">
        <v>35</v>
      </c>
      <c r="D33" s="13"/>
      <c r="E33" s="14">
        <f>SUM(E11:E32)</f>
        <v>746809.27500000014</v>
      </c>
      <c r="G33" s="16"/>
      <c r="H33" s="16"/>
    </row>
    <row r="34" spans="1:8">
      <c r="A34" s="5"/>
      <c r="B34" s="5"/>
      <c r="C34" s="5"/>
      <c r="D34" s="5"/>
      <c r="E34" s="6"/>
    </row>
    <row r="35" spans="1:8" ht="33" customHeight="1">
      <c r="A35" s="33" t="s">
        <v>70</v>
      </c>
      <c r="B35" s="33"/>
      <c r="C35" s="33"/>
      <c r="D35" s="33"/>
      <c r="E35" s="33"/>
      <c r="H35" s="16"/>
    </row>
    <row r="36" spans="1:8">
      <c r="A36" s="5"/>
      <c r="B36" s="5"/>
      <c r="C36" s="5"/>
      <c r="D36" s="5"/>
      <c r="E36" s="6"/>
    </row>
    <row r="37" spans="1:8" ht="15" customHeight="1">
      <c r="A37" s="33" t="s">
        <v>42</v>
      </c>
      <c r="B37" s="33"/>
      <c r="C37" s="33"/>
      <c r="D37" s="33"/>
      <c r="E37" s="33"/>
    </row>
    <row r="38" spans="1:8">
      <c r="A38" s="5"/>
      <c r="B38" s="5"/>
      <c r="C38" s="5"/>
      <c r="D38" s="5"/>
      <c r="E38" s="6"/>
    </row>
    <row r="39" spans="1:8">
      <c r="A39" s="34" t="s">
        <v>43</v>
      </c>
      <c r="B39" s="34"/>
      <c r="C39" s="34"/>
      <c r="D39" s="34"/>
      <c r="E39" s="34"/>
    </row>
    <row r="40" spans="1:8">
      <c r="A40" s="5"/>
      <c r="B40" s="5"/>
      <c r="C40" s="5"/>
      <c r="D40" s="5"/>
      <c r="E40" s="6"/>
    </row>
    <row r="41" spans="1:8" ht="36.75" customHeight="1">
      <c r="A41" s="33" t="s">
        <v>17</v>
      </c>
      <c r="B41" s="33"/>
      <c r="C41" s="33"/>
      <c r="D41" s="33"/>
      <c r="E41" s="33"/>
    </row>
    <row r="42" spans="1:8">
      <c r="A42" s="5"/>
      <c r="B42" s="5"/>
      <c r="C42" s="5"/>
      <c r="D42" s="5"/>
      <c r="E42" s="6"/>
    </row>
    <row r="43" spans="1:8">
      <c r="A43" s="5"/>
      <c r="B43" s="5"/>
      <c r="C43" s="5"/>
      <c r="D43" s="5"/>
      <c r="E43" s="6"/>
    </row>
    <row r="44" spans="1:8">
      <c r="A44" s="35" t="s">
        <v>18</v>
      </c>
      <c r="B44" s="35"/>
      <c r="C44" s="35"/>
      <c r="D44" s="35"/>
      <c r="E44" s="35"/>
    </row>
    <row r="45" spans="1:8">
      <c r="A45" s="5"/>
      <c r="B45" s="5"/>
      <c r="C45" s="5"/>
      <c r="D45" s="5"/>
      <c r="E45" s="6"/>
    </row>
    <row r="46" spans="1:8">
      <c r="A46" s="5" t="s">
        <v>47</v>
      </c>
      <c r="B46" s="5" t="s">
        <v>48</v>
      </c>
      <c r="C46" s="5"/>
      <c r="D46" s="5"/>
      <c r="E46" s="6" t="s">
        <v>21</v>
      </c>
    </row>
    <row r="47" spans="1:8">
      <c r="A47" s="5"/>
      <c r="B47" s="5"/>
      <c r="C47" s="5"/>
      <c r="D47" s="5"/>
      <c r="E47" s="6" t="s">
        <v>23</v>
      </c>
    </row>
    <row r="48" spans="1:8">
      <c r="A48" s="5"/>
      <c r="B48" s="5"/>
      <c r="C48" s="5"/>
      <c r="D48" s="5"/>
      <c r="E48" s="6"/>
    </row>
    <row r="49" spans="1:5">
      <c r="A49" s="5" t="s">
        <v>19</v>
      </c>
      <c r="B49" s="5" t="s">
        <v>33</v>
      </c>
      <c r="C49" s="5"/>
      <c r="D49" s="5"/>
    </row>
    <row r="50" spans="1:5">
      <c r="A50" s="5"/>
      <c r="B50" s="34" t="s">
        <v>66</v>
      </c>
      <c r="C50" s="34"/>
      <c r="D50" s="34"/>
      <c r="E50" s="6" t="s">
        <v>21</v>
      </c>
    </row>
    <row r="51" spans="1:5">
      <c r="A51" s="5"/>
      <c r="B51" s="5"/>
      <c r="C51" s="5"/>
      <c r="D51" s="5"/>
      <c r="E51" s="6" t="s">
        <v>23</v>
      </c>
    </row>
    <row r="52" spans="1:5">
      <c r="A52" s="5"/>
      <c r="B52" s="5"/>
      <c r="C52" s="5"/>
      <c r="D52" s="5"/>
      <c r="E52" s="6"/>
    </row>
    <row r="53" spans="1:5">
      <c r="A53" s="5" t="s">
        <v>24</v>
      </c>
      <c r="B53" s="5" t="s">
        <v>20</v>
      </c>
      <c r="C53" s="5"/>
      <c r="D53" s="5"/>
      <c r="E53" s="6" t="s">
        <v>21</v>
      </c>
    </row>
    <row r="54" spans="1:5">
      <c r="A54" s="5"/>
      <c r="B54" s="36" t="s">
        <v>22</v>
      </c>
      <c r="C54" s="36"/>
      <c r="D54" s="36"/>
      <c r="E54" s="6" t="s">
        <v>23</v>
      </c>
    </row>
    <row r="55" spans="1:5">
      <c r="A55" s="5"/>
      <c r="B55" s="5"/>
      <c r="C55" s="5"/>
      <c r="D55" s="5"/>
      <c r="E55" s="6"/>
    </row>
  </sheetData>
  <mergeCells count="12">
    <mergeCell ref="B54:D54"/>
    <mergeCell ref="A1:E1"/>
    <mergeCell ref="A2:E2"/>
    <mergeCell ref="D4:E4"/>
    <mergeCell ref="A6:E6"/>
    <mergeCell ref="A8:E8"/>
    <mergeCell ref="A35:E35"/>
    <mergeCell ref="A37:E37"/>
    <mergeCell ref="A39:E39"/>
    <mergeCell ref="A41:E41"/>
    <mergeCell ref="A44:E44"/>
    <mergeCell ref="B50:D50"/>
  </mergeCells>
  <pageMargins left="0.22" right="0.21" top="0.16" bottom="0.22" header="0.16" footer="0.2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H54"/>
  <sheetViews>
    <sheetView topLeftCell="A28" workbookViewId="0">
      <selection activeCell="A41" sqref="A41"/>
    </sheetView>
  </sheetViews>
  <sheetFormatPr defaultRowHeight="15"/>
  <cols>
    <col min="1" max="1" width="33.7109375" customWidth="1"/>
    <col min="2" max="2" width="15.7109375" customWidth="1"/>
    <col min="3" max="3" width="11.5703125" customWidth="1"/>
    <col min="4" max="4" width="19" customWidth="1"/>
    <col min="5" max="5" width="18" style="15" customWidth="1"/>
    <col min="7" max="7" width="11.140625" customWidth="1"/>
    <col min="8" max="8" width="10" bestFit="1" customWidth="1"/>
  </cols>
  <sheetData>
    <row r="1" spans="1:7" ht="15.75">
      <c r="A1" s="37" t="s">
        <v>0</v>
      </c>
      <c r="B1" s="37"/>
      <c r="C1" s="37"/>
      <c r="D1" s="37"/>
      <c r="E1" s="37"/>
    </row>
    <row r="2" spans="1:7" ht="28.5" customHeight="1">
      <c r="A2" s="38" t="s">
        <v>1</v>
      </c>
      <c r="B2" s="38"/>
      <c r="C2" s="38"/>
      <c r="D2" s="38"/>
      <c r="E2" s="38"/>
    </row>
    <row r="3" spans="1:7">
      <c r="A3" s="1"/>
      <c r="B3" s="1"/>
      <c r="C3" s="1"/>
      <c r="D3" s="1"/>
      <c r="E3" s="2"/>
    </row>
    <row r="4" spans="1:7">
      <c r="A4" s="31" t="s">
        <v>2</v>
      </c>
      <c r="B4" s="1"/>
      <c r="C4" s="1"/>
      <c r="D4" s="39" t="s">
        <v>62</v>
      </c>
      <c r="E4" s="39"/>
    </row>
    <row r="5" spans="1:7">
      <c r="A5" s="1"/>
      <c r="B5" s="1"/>
      <c r="C5" s="1"/>
      <c r="D5" s="1"/>
      <c r="E5" s="2"/>
    </row>
    <row r="6" spans="1:7" ht="93" customHeight="1">
      <c r="A6" s="33" t="s">
        <v>38</v>
      </c>
      <c r="B6" s="33"/>
      <c r="C6" s="33"/>
      <c r="D6" s="33"/>
      <c r="E6" s="33"/>
    </row>
    <row r="7" spans="1:7">
      <c r="A7" s="3"/>
      <c r="B7" s="3"/>
      <c r="C7" s="3"/>
      <c r="D7" s="3"/>
      <c r="E7" s="4"/>
    </row>
    <row r="8" spans="1:7" ht="45.75" customHeight="1">
      <c r="A8" s="33" t="s">
        <v>31</v>
      </c>
      <c r="B8" s="33"/>
      <c r="C8" s="33"/>
      <c r="D8" s="33"/>
      <c r="E8" s="33"/>
    </row>
    <row r="9" spans="1:7" ht="15.75" thickBot="1">
      <c r="A9" s="5"/>
      <c r="B9" s="5"/>
      <c r="C9" s="5"/>
      <c r="D9" s="5"/>
      <c r="E9" s="6"/>
      <c r="G9">
        <v>3517.9</v>
      </c>
    </row>
    <row r="10" spans="1:7" ht="75">
      <c r="A10" s="17" t="s">
        <v>3</v>
      </c>
      <c r="B10" s="18" t="s">
        <v>4</v>
      </c>
      <c r="C10" s="18" t="s">
        <v>5</v>
      </c>
      <c r="D10" s="19" t="s">
        <v>6</v>
      </c>
      <c r="E10" s="20" t="s">
        <v>7</v>
      </c>
    </row>
    <row r="11" spans="1:7" ht="45.75" customHeight="1">
      <c r="A11" s="21" t="s">
        <v>27</v>
      </c>
      <c r="B11" s="8" t="s">
        <v>8</v>
      </c>
      <c r="C11" s="8" t="s">
        <v>9</v>
      </c>
      <c r="D11" s="9">
        <v>0.8</v>
      </c>
      <c r="E11" s="10">
        <f>D11*$G$9*9</f>
        <v>25328.880000000001</v>
      </c>
    </row>
    <row r="12" spans="1:7" ht="42" customHeight="1">
      <c r="A12" s="7" t="s">
        <v>34</v>
      </c>
      <c r="B12" s="8" t="s">
        <v>40</v>
      </c>
      <c r="C12" s="8" t="s">
        <v>9</v>
      </c>
      <c r="D12" s="27">
        <v>0.78</v>
      </c>
      <c r="E12" s="10">
        <f t="shared" ref="E12:E14" si="0">D12*$G$9*9</f>
        <v>24695.657999999999</v>
      </c>
    </row>
    <row r="13" spans="1:7" ht="54.75" customHeight="1">
      <c r="A13" s="22" t="s">
        <v>26</v>
      </c>
      <c r="B13" s="8" t="s">
        <v>8</v>
      </c>
      <c r="C13" s="8" t="s">
        <v>9</v>
      </c>
      <c r="D13" s="9">
        <v>0.93</v>
      </c>
      <c r="E13" s="10">
        <f t="shared" si="0"/>
        <v>29444.823000000004</v>
      </c>
    </row>
    <row r="14" spans="1:7" ht="38.25">
      <c r="A14" s="22" t="s">
        <v>25</v>
      </c>
      <c r="B14" s="8" t="s">
        <v>8</v>
      </c>
      <c r="C14" s="8" t="s">
        <v>9</v>
      </c>
      <c r="D14" s="9">
        <v>1.04</v>
      </c>
      <c r="E14" s="10">
        <f t="shared" si="0"/>
        <v>32927.544000000002</v>
      </c>
    </row>
    <row r="15" spans="1:7" ht="51">
      <c r="A15" s="7" t="s">
        <v>30</v>
      </c>
      <c r="B15" s="8" t="s">
        <v>40</v>
      </c>
      <c r="C15" s="8" t="s">
        <v>9</v>
      </c>
      <c r="D15" s="27">
        <f>E15/9/G9</f>
        <v>0.18925558492914019</v>
      </c>
      <c r="E15" s="30">
        <v>5992.04</v>
      </c>
      <c r="G15" s="16"/>
    </row>
    <row r="16" spans="1:7">
      <c r="A16" s="7" t="s">
        <v>11</v>
      </c>
      <c r="B16" s="8" t="s">
        <v>40</v>
      </c>
      <c r="C16" s="8" t="s">
        <v>9</v>
      </c>
      <c r="D16" s="9">
        <v>0.24</v>
      </c>
      <c r="E16" s="10">
        <f>D16*$G$9*9</f>
        <v>7598.6639999999998</v>
      </c>
    </row>
    <row r="17" spans="1:8" ht="38.25">
      <c r="A17" s="7" t="s">
        <v>10</v>
      </c>
      <c r="B17" s="8" t="s">
        <v>41</v>
      </c>
      <c r="C17" s="8" t="s">
        <v>9</v>
      </c>
      <c r="D17" s="8">
        <v>4.24</v>
      </c>
      <c r="E17" s="10">
        <f t="shared" ref="E17:E23" si="1">D17*$G$9*9</f>
        <v>134243.06400000001</v>
      </c>
    </row>
    <row r="18" spans="1:8">
      <c r="A18" s="7" t="s">
        <v>28</v>
      </c>
      <c r="B18" s="8" t="s">
        <v>8</v>
      </c>
      <c r="C18" s="8" t="s">
        <v>9</v>
      </c>
      <c r="D18" s="9">
        <v>3.98</v>
      </c>
      <c r="E18" s="10">
        <f t="shared" si="1"/>
        <v>126011.178</v>
      </c>
    </row>
    <row r="19" spans="1:8" ht="25.5">
      <c r="A19" s="22" t="s">
        <v>29</v>
      </c>
      <c r="B19" s="8" t="s">
        <v>8</v>
      </c>
      <c r="C19" s="8" t="s">
        <v>9</v>
      </c>
      <c r="D19" s="9">
        <v>0.72</v>
      </c>
      <c r="E19" s="10">
        <f t="shared" si="1"/>
        <v>22795.991999999998</v>
      </c>
    </row>
    <row r="20" spans="1:8" ht="25.5">
      <c r="A20" s="7" t="s">
        <v>12</v>
      </c>
      <c r="B20" s="8" t="s">
        <v>13</v>
      </c>
      <c r="C20" s="8" t="s">
        <v>9</v>
      </c>
      <c r="D20" s="9">
        <v>0.98</v>
      </c>
      <c r="E20" s="10">
        <f t="shared" si="1"/>
        <v>31027.878000000001</v>
      </c>
    </row>
    <row r="21" spans="1:8" ht="25.5">
      <c r="A21" s="7" t="s">
        <v>14</v>
      </c>
      <c r="B21" s="8" t="s">
        <v>13</v>
      </c>
      <c r="C21" s="8" t="s">
        <v>9</v>
      </c>
      <c r="D21" s="8">
        <v>0.35</v>
      </c>
      <c r="E21" s="10">
        <f t="shared" si="1"/>
        <v>11081.384999999998</v>
      </c>
    </row>
    <row r="22" spans="1:8" ht="17.25" customHeight="1">
      <c r="A22" s="7" t="s">
        <v>15</v>
      </c>
      <c r="B22" s="8" t="s">
        <v>8</v>
      </c>
      <c r="C22" s="8" t="s">
        <v>9</v>
      </c>
      <c r="D22" s="8">
        <v>1.52</v>
      </c>
      <c r="E22" s="10">
        <f t="shared" si="1"/>
        <v>48124.872000000003</v>
      </c>
    </row>
    <row r="23" spans="1:8" ht="25.5">
      <c r="A23" s="7" t="s">
        <v>32</v>
      </c>
      <c r="B23" s="8" t="s">
        <v>13</v>
      </c>
      <c r="C23" s="8" t="s">
        <v>9</v>
      </c>
      <c r="D23" s="8">
        <v>0.61</v>
      </c>
      <c r="E23" s="10">
        <f t="shared" si="1"/>
        <v>19313.271000000001</v>
      </c>
    </row>
    <row r="24" spans="1:8">
      <c r="A24" s="23" t="s">
        <v>36</v>
      </c>
      <c r="B24" s="24" t="s">
        <v>39</v>
      </c>
      <c r="C24" s="24" t="s">
        <v>35</v>
      </c>
      <c r="D24" s="24" t="s">
        <v>44</v>
      </c>
      <c r="E24" s="25">
        <v>876.01800000000003</v>
      </c>
    </row>
    <row r="25" spans="1:8">
      <c r="A25" s="23" t="s">
        <v>37</v>
      </c>
      <c r="B25" s="24" t="s">
        <v>39</v>
      </c>
      <c r="C25" s="24" t="s">
        <v>35</v>
      </c>
      <c r="D25" s="24" t="s">
        <v>44</v>
      </c>
      <c r="E25" s="25">
        <v>7044.88</v>
      </c>
    </row>
    <row r="26" spans="1:8">
      <c r="A26" s="23" t="s">
        <v>51</v>
      </c>
      <c r="B26" s="24" t="s">
        <v>54</v>
      </c>
      <c r="C26" s="24" t="s">
        <v>35</v>
      </c>
      <c r="D26" s="24" t="s">
        <v>45</v>
      </c>
      <c r="E26" s="25">
        <v>500</v>
      </c>
    </row>
    <row r="27" spans="1:8">
      <c r="A27" s="23" t="s">
        <v>52</v>
      </c>
      <c r="B27" s="24" t="s">
        <v>54</v>
      </c>
      <c r="C27" s="24" t="s">
        <v>35</v>
      </c>
      <c r="D27" s="24" t="s">
        <v>45</v>
      </c>
      <c r="E27" s="25">
        <v>1221</v>
      </c>
    </row>
    <row r="28" spans="1:8">
      <c r="A28" s="23" t="s">
        <v>58</v>
      </c>
      <c r="B28" s="24" t="s">
        <v>56</v>
      </c>
      <c r="C28" s="24" t="s">
        <v>35</v>
      </c>
      <c r="D28" s="24" t="s">
        <v>46</v>
      </c>
      <c r="E28" s="25">
        <v>1238</v>
      </c>
    </row>
    <row r="29" spans="1:8">
      <c r="A29" s="23" t="s">
        <v>59</v>
      </c>
      <c r="B29" s="24" t="s">
        <v>60</v>
      </c>
      <c r="C29" s="24" t="s">
        <v>35</v>
      </c>
      <c r="D29" s="24" t="s">
        <v>45</v>
      </c>
      <c r="E29" s="25">
        <v>3390</v>
      </c>
    </row>
    <row r="30" spans="1:8">
      <c r="A30" s="23" t="s">
        <v>59</v>
      </c>
      <c r="B30" s="24" t="s">
        <v>60</v>
      </c>
      <c r="C30" s="24" t="s">
        <v>35</v>
      </c>
      <c r="D30" s="24" t="s">
        <v>45</v>
      </c>
      <c r="E30" s="25">
        <v>6876</v>
      </c>
    </row>
    <row r="31" spans="1:8">
      <c r="A31" s="23" t="s">
        <v>63</v>
      </c>
      <c r="B31" s="24" t="s">
        <v>64</v>
      </c>
      <c r="C31" s="24" t="s">
        <v>35</v>
      </c>
      <c r="D31" s="24" t="s">
        <v>45</v>
      </c>
      <c r="E31" s="25">
        <v>2024</v>
      </c>
    </row>
    <row r="32" spans="1:8" ht="19.5" thickBot="1">
      <c r="A32" s="11" t="s">
        <v>16</v>
      </c>
      <c r="B32" s="12"/>
      <c r="C32" s="26" t="s">
        <v>35</v>
      </c>
      <c r="D32" s="13"/>
      <c r="E32" s="14">
        <f>SUM(E11:E31)</f>
        <v>541755.147</v>
      </c>
      <c r="G32" s="16"/>
      <c r="H32" s="16"/>
    </row>
    <row r="33" spans="1:8">
      <c r="A33" s="5"/>
      <c r="B33" s="5"/>
      <c r="C33" s="5"/>
      <c r="D33" s="5"/>
      <c r="E33" s="6"/>
    </row>
    <row r="34" spans="1:8" ht="33" customHeight="1">
      <c r="A34" s="33" t="s">
        <v>65</v>
      </c>
      <c r="B34" s="33"/>
      <c r="C34" s="33"/>
      <c r="D34" s="33"/>
      <c r="E34" s="33"/>
      <c r="H34" s="16"/>
    </row>
    <row r="35" spans="1:8">
      <c r="A35" s="5"/>
      <c r="B35" s="5"/>
      <c r="C35" s="5"/>
      <c r="D35" s="5"/>
      <c r="E35" s="6"/>
    </row>
    <row r="36" spans="1:8" ht="15" customHeight="1">
      <c r="A36" s="33" t="s">
        <v>42</v>
      </c>
      <c r="B36" s="33"/>
      <c r="C36" s="33"/>
      <c r="D36" s="33"/>
      <c r="E36" s="33"/>
    </row>
    <row r="37" spans="1:8">
      <c r="A37" s="5"/>
      <c r="B37" s="5"/>
      <c r="C37" s="5"/>
      <c r="D37" s="5"/>
      <c r="E37" s="6"/>
    </row>
    <row r="38" spans="1:8">
      <c r="A38" s="34" t="s">
        <v>43</v>
      </c>
      <c r="B38" s="34"/>
      <c r="C38" s="34"/>
      <c r="D38" s="34"/>
      <c r="E38" s="34"/>
    </row>
    <row r="39" spans="1:8">
      <c r="A39" s="5"/>
      <c r="B39" s="5"/>
      <c r="C39" s="5"/>
      <c r="D39" s="5"/>
      <c r="E39" s="6"/>
    </row>
    <row r="40" spans="1:8" ht="36.75" customHeight="1">
      <c r="A40" s="33" t="s">
        <v>17</v>
      </c>
      <c r="B40" s="33"/>
      <c r="C40" s="33"/>
      <c r="D40" s="33"/>
      <c r="E40" s="33"/>
    </row>
    <row r="41" spans="1:8">
      <c r="A41" s="5"/>
      <c r="B41" s="5"/>
      <c r="C41" s="5"/>
      <c r="D41" s="5"/>
      <c r="E41" s="6"/>
    </row>
    <row r="42" spans="1:8">
      <c r="A42" s="5"/>
      <c r="B42" s="5"/>
      <c r="C42" s="5"/>
      <c r="D42" s="5"/>
      <c r="E42" s="6"/>
    </row>
    <row r="43" spans="1:8">
      <c r="A43" s="35" t="s">
        <v>18</v>
      </c>
      <c r="B43" s="35"/>
      <c r="C43" s="35"/>
      <c r="D43" s="35"/>
      <c r="E43" s="35"/>
    </row>
    <row r="44" spans="1:8">
      <c r="A44" s="5"/>
      <c r="B44" s="5"/>
      <c r="C44" s="5"/>
      <c r="D44" s="5"/>
      <c r="E44" s="6"/>
    </row>
    <row r="45" spans="1:8">
      <c r="A45" s="5" t="s">
        <v>47</v>
      </c>
      <c r="B45" s="5" t="s">
        <v>48</v>
      </c>
      <c r="C45" s="5"/>
      <c r="D45" s="5"/>
      <c r="E45" s="6" t="s">
        <v>21</v>
      </c>
    </row>
    <row r="46" spans="1:8">
      <c r="A46" s="5"/>
      <c r="B46" s="5"/>
      <c r="C46" s="5"/>
      <c r="D46" s="5"/>
      <c r="E46" s="6" t="s">
        <v>23</v>
      </c>
    </row>
    <row r="47" spans="1:8">
      <c r="A47" s="5"/>
      <c r="B47" s="5"/>
      <c r="C47" s="5"/>
      <c r="D47" s="5"/>
      <c r="E47" s="6"/>
    </row>
    <row r="48" spans="1:8">
      <c r="A48" s="5" t="s">
        <v>19</v>
      </c>
      <c r="B48" s="5" t="s">
        <v>33</v>
      </c>
      <c r="C48" s="5"/>
      <c r="D48" s="5"/>
    </row>
    <row r="49" spans="1:5">
      <c r="A49" s="5"/>
      <c r="B49" s="34" t="s">
        <v>66</v>
      </c>
      <c r="C49" s="34"/>
      <c r="D49" s="34"/>
      <c r="E49" s="6" t="s">
        <v>21</v>
      </c>
    </row>
    <row r="50" spans="1:5">
      <c r="A50" s="5"/>
      <c r="B50" s="5"/>
      <c r="C50" s="5"/>
      <c r="D50" s="5"/>
      <c r="E50" s="6" t="s">
        <v>23</v>
      </c>
    </row>
    <row r="51" spans="1:5">
      <c r="A51" s="5"/>
      <c r="B51" s="5"/>
      <c r="C51" s="5"/>
      <c r="D51" s="5"/>
      <c r="E51" s="6"/>
    </row>
    <row r="52" spans="1:5">
      <c r="A52" s="5" t="s">
        <v>24</v>
      </c>
      <c r="B52" s="5" t="s">
        <v>20</v>
      </c>
      <c r="C52" s="5"/>
      <c r="D52" s="5"/>
      <c r="E52" s="6" t="s">
        <v>21</v>
      </c>
    </row>
    <row r="53" spans="1:5">
      <c r="A53" s="5"/>
      <c r="B53" s="36" t="s">
        <v>22</v>
      </c>
      <c r="C53" s="36"/>
      <c r="D53" s="36"/>
      <c r="E53" s="6" t="s">
        <v>23</v>
      </c>
    </row>
    <row r="54" spans="1:5">
      <c r="A54" s="5"/>
      <c r="B54" s="5"/>
      <c r="C54" s="5"/>
      <c r="D54" s="5"/>
      <c r="E54" s="6"/>
    </row>
  </sheetData>
  <mergeCells count="12">
    <mergeCell ref="B53:D53"/>
    <mergeCell ref="A1:E1"/>
    <mergeCell ref="A2:E2"/>
    <mergeCell ref="D4:E4"/>
    <mergeCell ref="A6:E6"/>
    <mergeCell ref="A8:E8"/>
    <mergeCell ref="A34:E34"/>
    <mergeCell ref="A36:E36"/>
    <mergeCell ref="A38:E38"/>
    <mergeCell ref="A40:E40"/>
    <mergeCell ref="A43:E43"/>
    <mergeCell ref="B49:D49"/>
  </mergeCells>
  <pageMargins left="0.22" right="0.21" top="0.16" bottom="0.22" header="0.16" footer="0.2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H53"/>
  <sheetViews>
    <sheetView topLeftCell="A7" workbookViewId="0">
      <selection activeCell="J39" sqref="J39"/>
    </sheetView>
  </sheetViews>
  <sheetFormatPr defaultRowHeight="15"/>
  <cols>
    <col min="1" max="1" width="33.7109375" customWidth="1"/>
    <col min="2" max="2" width="15.7109375" customWidth="1"/>
    <col min="3" max="3" width="11.5703125" customWidth="1"/>
    <col min="4" max="4" width="19" customWidth="1"/>
    <col min="5" max="5" width="18" style="15" customWidth="1"/>
    <col min="7" max="7" width="11.140625" customWidth="1"/>
    <col min="8" max="8" width="10" bestFit="1" customWidth="1"/>
  </cols>
  <sheetData>
    <row r="1" spans="1:7" ht="15.75">
      <c r="A1" s="37" t="s">
        <v>0</v>
      </c>
      <c r="B1" s="37"/>
      <c r="C1" s="37"/>
      <c r="D1" s="37"/>
      <c r="E1" s="37"/>
    </row>
    <row r="2" spans="1:7" ht="28.5" customHeight="1">
      <c r="A2" s="38" t="s">
        <v>1</v>
      </c>
      <c r="B2" s="38"/>
      <c r="C2" s="38"/>
      <c r="D2" s="38"/>
      <c r="E2" s="38"/>
    </row>
    <row r="3" spans="1:7">
      <c r="A3" s="1"/>
      <c r="B3" s="1"/>
      <c r="C3" s="1"/>
      <c r="D3" s="1"/>
      <c r="E3" s="2"/>
    </row>
    <row r="4" spans="1:7">
      <c r="A4" s="29" t="s">
        <v>2</v>
      </c>
      <c r="B4" s="1"/>
      <c r="C4" s="1"/>
      <c r="D4" s="39" t="s">
        <v>57</v>
      </c>
      <c r="E4" s="39"/>
    </row>
    <row r="5" spans="1:7">
      <c r="A5" s="1"/>
      <c r="B5" s="1"/>
      <c r="C5" s="1"/>
      <c r="D5" s="1"/>
      <c r="E5" s="2"/>
    </row>
    <row r="6" spans="1:7" ht="93" customHeight="1">
      <c r="A6" s="33" t="s">
        <v>38</v>
      </c>
      <c r="B6" s="33"/>
      <c r="C6" s="33"/>
      <c r="D6" s="33"/>
      <c r="E6" s="33"/>
    </row>
    <row r="7" spans="1:7">
      <c r="A7" s="3"/>
      <c r="B7" s="3"/>
      <c r="C7" s="3"/>
      <c r="D7" s="3"/>
      <c r="E7" s="4"/>
    </row>
    <row r="8" spans="1:7" ht="45.75" customHeight="1">
      <c r="A8" s="33" t="s">
        <v>31</v>
      </c>
      <c r="B8" s="33"/>
      <c r="C8" s="33"/>
      <c r="D8" s="33"/>
      <c r="E8" s="33"/>
    </row>
    <row r="9" spans="1:7" ht="15.75" thickBot="1">
      <c r="A9" s="5"/>
      <c r="B9" s="5"/>
      <c r="C9" s="5"/>
      <c r="D9" s="5"/>
      <c r="E9" s="6"/>
      <c r="G9">
        <v>3517.9</v>
      </c>
    </row>
    <row r="10" spans="1:7" ht="75">
      <c r="A10" s="17" t="s">
        <v>3</v>
      </c>
      <c r="B10" s="18" t="s">
        <v>4</v>
      </c>
      <c r="C10" s="18" t="s">
        <v>5</v>
      </c>
      <c r="D10" s="19" t="s">
        <v>6</v>
      </c>
      <c r="E10" s="20" t="s">
        <v>7</v>
      </c>
    </row>
    <row r="11" spans="1:7" ht="45.75" customHeight="1">
      <c r="A11" s="21" t="s">
        <v>27</v>
      </c>
      <c r="B11" s="8" t="s">
        <v>8</v>
      </c>
      <c r="C11" s="8" t="s">
        <v>9</v>
      </c>
      <c r="D11" s="9">
        <v>0.8</v>
      </c>
      <c r="E11" s="10">
        <f>D11*$G$9*6</f>
        <v>16885.920000000002</v>
      </c>
    </row>
    <row r="12" spans="1:7" ht="42" customHeight="1">
      <c r="A12" s="7" t="s">
        <v>34</v>
      </c>
      <c r="B12" s="8" t="s">
        <v>40</v>
      </c>
      <c r="C12" s="8" t="s">
        <v>9</v>
      </c>
      <c r="D12" s="27">
        <v>0.78</v>
      </c>
      <c r="E12" s="10">
        <f t="shared" ref="E12:E14" si="0">D12*$G$9*6</f>
        <v>16463.772000000001</v>
      </c>
    </row>
    <row r="13" spans="1:7" ht="54.75" customHeight="1">
      <c r="A13" s="22" t="s">
        <v>26</v>
      </c>
      <c r="B13" s="8" t="s">
        <v>8</v>
      </c>
      <c r="C13" s="8" t="s">
        <v>9</v>
      </c>
      <c r="D13" s="9">
        <v>0.93</v>
      </c>
      <c r="E13" s="10">
        <f t="shared" si="0"/>
        <v>19629.882000000001</v>
      </c>
    </row>
    <row r="14" spans="1:7" ht="38.25">
      <c r="A14" s="22" t="s">
        <v>25</v>
      </c>
      <c r="B14" s="8" t="s">
        <v>8</v>
      </c>
      <c r="C14" s="8" t="s">
        <v>9</v>
      </c>
      <c r="D14" s="9">
        <v>1.04</v>
      </c>
      <c r="E14" s="10">
        <f t="shared" si="0"/>
        <v>21951.696000000004</v>
      </c>
    </row>
    <row r="15" spans="1:7" ht="51">
      <c r="A15" s="7" t="s">
        <v>30</v>
      </c>
      <c r="B15" s="8" t="s">
        <v>40</v>
      </c>
      <c r="C15" s="8" t="s">
        <v>9</v>
      </c>
      <c r="D15" s="27">
        <f>E15/6/G9</f>
        <v>0.28388337739371022</v>
      </c>
      <c r="E15" s="30">
        <v>5992.04</v>
      </c>
      <c r="G15" s="16"/>
    </row>
    <row r="16" spans="1:7">
      <c r="A16" s="7" t="s">
        <v>11</v>
      </c>
      <c r="B16" s="8" t="s">
        <v>40</v>
      </c>
      <c r="C16" s="8" t="s">
        <v>9</v>
      </c>
      <c r="D16" s="9">
        <v>0.24</v>
      </c>
      <c r="E16" s="10">
        <f>D16*$G$9*6</f>
        <v>5065.7759999999998</v>
      </c>
    </row>
    <row r="17" spans="1:8" ht="38.25">
      <c r="A17" s="7" t="s">
        <v>10</v>
      </c>
      <c r="B17" s="8" t="s">
        <v>41</v>
      </c>
      <c r="C17" s="8" t="s">
        <v>9</v>
      </c>
      <c r="D17" s="8">
        <v>4.24</v>
      </c>
      <c r="E17" s="10">
        <f t="shared" ref="E17:E23" si="1">D17*$G$9*6</f>
        <v>89495.376000000004</v>
      </c>
    </row>
    <row r="18" spans="1:8">
      <c r="A18" s="7" t="s">
        <v>28</v>
      </c>
      <c r="B18" s="8" t="s">
        <v>8</v>
      </c>
      <c r="C18" s="8" t="s">
        <v>9</v>
      </c>
      <c r="D18" s="9">
        <v>3.98</v>
      </c>
      <c r="E18" s="10">
        <f t="shared" si="1"/>
        <v>84007.452000000005</v>
      </c>
    </row>
    <row r="19" spans="1:8" ht="25.5">
      <c r="A19" s="22" t="s">
        <v>29</v>
      </c>
      <c r="B19" s="8" t="s">
        <v>8</v>
      </c>
      <c r="C19" s="8" t="s">
        <v>9</v>
      </c>
      <c r="D19" s="9">
        <v>0.72</v>
      </c>
      <c r="E19" s="10">
        <f t="shared" si="1"/>
        <v>15197.328</v>
      </c>
    </row>
    <row r="20" spans="1:8" ht="25.5">
      <c r="A20" s="7" t="s">
        <v>12</v>
      </c>
      <c r="B20" s="8" t="s">
        <v>13</v>
      </c>
      <c r="C20" s="8" t="s">
        <v>9</v>
      </c>
      <c r="D20" s="9">
        <v>0.98</v>
      </c>
      <c r="E20" s="10">
        <f t="shared" si="1"/>
        <v>20685.252</v>
      </c>
    </row>
    <row r="21" spans="1:8" ht="25.5">
      <c r="A21" s="7" t="s">
        <v>14</v>
      </c>
      <c r="B21" s="8" t="s">
        <v>13</v>
      </c>
      <c r="C21" s="8" t="s">
        <v>9</v>
      </c>
      <c r="D21" s="8">
        <v>0.35</v>
      </c>
      <c r="E21" s="10">
        <f t="shared" si="1"/>
        <v>7387.5899999999992</v>
      </c>
    </row>
    <row r="22" spans="1:8" ht="17.25" customHeight="1">
      <c r="A22" s="7" t="s">
        <v>15</v>
      </c>
      <c r="B22" s="8" t="s">
        <v>8</v>
      </c>
      <c r="C22" s="8" t="s">
        <v>9</v>
      </c>
      <c r="D22" s="8">
        <v>1.52</v>
      </c>
      <c r="E22" s="10">
        <f t="shared" si="1"/>
        <v>32083.248000000003</v>
      </c>
    </row>
    <row r="23" spans="1:8" ht="25.5">
      <c r="A23" s="7" t="s">
        <v>32</v>
      </c>
      <c r="B23" s="8" t="s">
        <v>13</v>
      </c>
      <c r="C23" s="8" t="s">
        <v>9</v>
      </c>
      <c r="D23" s="8">
        <v>0.61</v>
      </c>
      <c r="E23" s="10">
        <f t="shared" si="1"/>
        <v>12875.513999999999</v>
      </c>
    </row>
    <row r="24" spans="1:8">
      <c r="A24" s="23" t="s">
        <v>36</v>
      </c>
      <c r="B24" s="24" t="s">
        <v>39</v>
      </c>
      <c r="C24" s="24" t="s">
        <v>35</v>
      </c>
      <c r="D24" s="24" t="s">
        <v>44</v>
      </c>
      <c r="E24" s="25">
        <v>589.06200000000001</v>
      </c>
    </row>
    <row r="25" spans="1:8">
      <c r="A25" s="23" t="s">
        <v>37</v>
      </c>
      <c r="B25" s="24" t="s">
        <v>39</v>
      </c>
      <c r="C25" s="24" t="s">
        <v>35</v>
      </c>
      <c r="D25" s="24" t="s">
        <v>44</v>
      </c>
      <c r="E25" s="25">
        <v>4007.3339999999998</v>
      </c>
    </row>
    <row r="26" spans="1:8">
      <c r="A26" s="23" t="s">
        <v>51</v>
      </c>
      <c r="B26" s="24" t="s">
        <v>54</v>
      </c>
      <c r="C26" s="24" t="s">
        <v>35</v>
      </c>
      <c r="D26" s="24" t="s">
        <v>45</v>
      </c>
      <c r="E26" s="25">
        <v>500</v>
      </c>
    </row>
    <row r="27" spans="1:8">
      <c r="A27" s="23" t="s">
        <v>52</v>
      </c>
      <c r="B27" s="24" t="s">
        <v>54</v>
      </c>
      <c r="C27" s="24" t="s">
        <v>35</v>
      </c>
      <c r="D27" s="24" t="s">
        <v>45</v>
      </c>
      <c r="E27" s="25">
        <v>1221</v>
      </c>
    </row>
    <row r="28" spans="1:8">
      <c r="A28" s="23" t="s">
        <v>58</v>
      </c>
      <c r="B28" s="24" t="s">
        <v>56</v>
      </c>
      <c r="C28" s="24" t="s">
        <v>35</v>
      </c>
      <c r="D28" s="24" t="s">
        <v>46</v>
      </c>
      <c r="E28" s="25">
        <v>1238</v>
      </c>
    </row>
    <row r="29" spans="1:8">
      <c r="A29" s="23" t="s">
        <v>59</v>
      </c>
      <c r="B29" s="24" t="s">
        <v>60</v>
      </c>
      <c r="C29" s="24" t="s">
        <v>35</v>
      </c>
      <c r="D29" s="24" t="s">
        <v>45</v>
      </c>
      <c r="E29" s="25">
        <v>3390</v>
      </c>
    </row>
    <row r="30" spans="1:8">
      <c r="A30" s="23" t="s">
        <v>59</v>
      </c>
      <c r="B30" s="24" t="s">
        <v>60</v>
      </c>
      <c r="C30" s="24" t="s">
        <v>35</v>
      </c>
      <c r="D30" s="24" t="s">
        <v>45</v>
      </c>
      <c r="E30" s="25">
        <v>6876</v>
      </c>
    </row>
    <row r="31" spans="1:8" ht="19.5" thickBot="1">
      <c r="A31" s="11" t="s">
        <v>16</v>
      </c>
      <c r="B31" s="12"/>
      <c r="C31" s="26" t="s">
        <v>35</v>
      </c>
      <c r="D31" s="13"/>
      <c r="E31" s="14">
        <f>SUM(E11:E30)</f>
        <v>365542.24199999997</v>
      </c>
      <c r="G31" s="16"/>
      <c r="H31" s="16"/>
    </row>
    <row r="32" spans="1:8">
      <c r="A32" s="5"/>
      <c r="B32" s="5"/>
      <c r="C32" s="5"/>
      <c r="D32" s="5"/>
      <c r="E32" s="6"/>
    </row>
    <row r="33" spans="1:8" ht="33" customHeight="1">
      <c r="A33" s="33" t="s">
        <v>61</v>
      </c>
      <c r="B33" s="33"/>
      <c r="C33" s="33"/>
      <c r="D33" s="33"/>
      <c r="E33" s="33"/>
      <c r="H33" s="16"/>
    </row>
    <row r="34" spans="1:8">
      <c r="A34" s="5"/>
      <c r="B34" s="5"/>
      <c r="C34" s="5"/>
      <c r="D34" s="5"/>
      <c r="E34" s="6"/>
    </row>
    <row r="35" spans="1:8" ht="15" customHeight="1">
      <c r="A35" s="33" t="s">
        <v>42</v>
      </c>
      <c r="B35" s="33"/>
      <c r="C35" s="33"/>
      <c r="D35" s="33"/>
      <c r="E35" s="33"/>
    </row>
    <row r="36" spans="1:8">
      <c r="A36" s="5"/>
      <c r="B36" s="5"/>
      <c r="C36" s="5"/>
      <c r="D36" s="5"/>
      <c r="E36" s="6"/>
    </row>
    <row r="37" spans="1:8">
      <c r="A37" s="34" t="s">
        <v>43</v>
      </c>
      <c r="B37" s="34"/>
      <c r="C37" s="34"/>
      <c r="D37" s="34"/>
      <c r="E37" s="34"/>
    </row>
    <row r="38" spans="1:8">
      <c r="A38" s="5"/>
      <c r="B38" s="5"/>
      <c r="C38" s="5"/>
      <c r="D38" s="5"/>
      <c r="E38" s="6"/>
    </row>
    <row r="39" spans="1:8" ht="36.75" customHeight="1">
      <c r="A39" s="33" t="s">
        <v>17</v>
      </c>
      <c r="B39" s="33"/>
      <c r="C39" s="33"/>
      <c r="D39" s="33"/>
      <c r="E39" s="33"/>
    </row>
    <row r="40" spans="1:8">
      <c r="A40" s="5"/>
      <c r="B40" s="5"/>
      <c r="C40" s="5"/>
      <c r="D40" s="5"/>
      <c r="E40" s="6"/>
    </row>
    <row r="41" spans="1:8">
      <c r="A41" s="5"/>
      <c r="B41" s="5"/>
      <c r="C41" s="5"/>
      <c r="D41" s="5"/>
      <c r="E41" s="6"/>
    </row>
    <row r="42" spans="1:8">
      <c r="A42" s="35" t="s">
        <v>18</v>
      </c>
      <c r="B42" s="35"/>
      <c r="C42" s="35"/>
      <c r="D42" s="35"/>
      <c r="E42" s="35"/>
    </row>
    <row r="43" spans="1:8">
      <c r="A43" s="5"/>
      <c r="B43" s="5"/>
      <c r="C43" s="5"/>
      <c r="D43" s="5"/>
      <c r="E43" s="6"/>
    </row>
    <row r="44" spans="1:8">
      <c r="A44" s="5" t="s">
        <v>47</v>
      </c>
      <c r="B44" s="5" t="s">
        <v>48</v>
      </c>
      <c r="C44" s="5"/>
      <c r="D44" s="5"/>
      <c r="E44" s="6" t="s">
        <v>21</v>
      </c>
    </row>
    <row r="45" spans="1:8">
      <c r="A45" s="5"/>
      <c r="B45" s="5"/>
      <c r="C45" s="5"/>
      <c r="D45" s="5"/>
      <c r="E45" s="6" t="s">
        <v>23</v>
      </c>
    </row>
    <row r="46" spans="1:8">
      <c r="A46" s="5"/>
      <c r="B46" s="5"/>
      <c r="C46" s="5"/>
      <c r="D46" s="5"/>
      <c r="E46" s="6"/>
    </row>
    <row r="47" spans="1:8">
      <c r="A47" s="5" t="s">
        <v>19</v>
      </c>
      <c r="B47" s="5" t="s">
        <v>33</v>
      </c>
      <c r="C47" s="5"/>
      <c r="D47" s="5"/>
    </row>
    <row r="48" spans="1:8">
      <c r="A48" s="5"/>
      <c r="B48" s="34" t="s">
        <v>49</v>
      </c>
      <c r="C48" s="34"/>
      <c r="D48" s="34"/>
      <c r="E48" s="6" t="s">
        <v>21</v>
      </c>
    </row>
    <row r="49" spans="1:5">
      <c r="A49" s="5"/>
      <c r="B49" s="5"/>
      <c r="C49" s="5"/>
      <c r="D49" s="5"/>
      <c r="E49" s="6" t="s">
        <v>23</v>
      </c>
    </row>
    <row r="50" spans="1:5">
      <c r="A50" s="5"/>
      <c r="B50" s="5"/>
      <c r="C50" s="5"/>
      <c r="D50" s="5"/>
      <c r="E50" s="6"/>
    </row>
    <row r="51" spans="1:5">
      <c r="A51" s="5" t="s">
        <v>24</v>
      </c>
      <c r="B51" s="5" t="s">
        <v>20</v>
      </c>
      <c r="C51" s="5"/>
      <c r="D51" s="5"/>
      <c r="E51" s="6" t="s">
        <v>21</v>
      </c>
    </row>
    <row r="52" spans="1:5">
      <c r="A52" s="5"/>
      <c r="B52" s="36" t="s">
        <v>22</v>
      </c>
      <c r="C52" s="36"/>
      <c r="D52" s="36"/>
      <c r="E52" s="6" t="s">
        <v>23</v>
      </c>
    </row>
    <row r="53" spans="1:5">
      <c r="A53" s="5"/>
      <c r="B53" s="5"/>
      <c r="C53" s="5"/>
      <c r="D53" s="5"/>
      <c r="E53" s="6"/>
    </row>
  </sheetData>
  <mergeCells count="12">
    <mergeCell ref="B52:D52"/>
    <mergeCell ref="A1:E1"/>
    <mergeCell ref="A2:E2"/>
    <mergeCell ref="D4:E4"/>
    <mergeCell ref="A6:E6"/>
    <mergeCell ref="A8:E8"/>
    <mergeCell ref="A33:E33"/>
    <mergeCell ref="A35:E35"/>
    <mergeCell ref="A37:E37"/>
    <mergeCell ref="A39:E39"/>
    <mergeCell ref="A42:E42"/>
    <mergeCell ref="B48:D48"/>
  </mergeCells>
  <pageMargins left="0.22" right="0.21" top="0.16" bottom="0.22" header="0.16" footer="0.2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H51"/>
  <sheetViews>
    <sheetView topLeftCell="A19" workbookViewId="0">
      <selection activeCell="A31" sqref="A31:E31"/>
    </sheetView>
  </sheetViews>
  <sheetFormatPr defaultRowHeight="15"/>
  <cols>
    <col min="1" max="1" width="33.7109375" customWidth="1"/>
    <col min="2" max="2" width="15.7109375" customWidth="1"/>
    <col min="3" max="3" width="11.5703125" customWidth="1"/>
    <col min="4" max="4" width="19" customWidth="1"/>
    <col min="5" max="5" width="18" style="15" customWidth="1"/>
    <col min="7" max="7" width="11.140625" customWidth="1"/>
    <col min="8" max="8" width="10" bestFit="1" customWidth="1"/>
  </cols>
  <sheetData>
    <row r="1" spans="1:7" ht="15.75">
      <c r="A1" s="37" t="s">
        <v>0</v>
      </c>
      <c r="B1" s="37"/>
      <c r="C1" s="37"/>
      <c r="D1" s="37"/>
      <c r="E1" s="37"/>
    </row>
    <row r="2" spans="1:7" ht="28.5" customHeight="1">
      <c r="A2" s="38" t="s">
        <v>1</v>
      </c>
      <c r="B2" s="38"/>
      <c r="C2" s="38"/>
      <c r="D2" s="38"/>
      <c r="E2" s="38"/>
    </row>
    <row r="3" spans="1:7">
      <c r="A3" s="1"/>
      <c r="B3" s="1"/>
      <c r="C3" s="1"/>
      <c r="D3" s="1"/>
      <c r="E3" s="2"/>
    </row>
    <row r="4" spans="1:7">
      <c r="A4" s="28" t="s">
        <v>2</v>
      </c>
      <c r="B4" s="1"/>
      <c r="C4" s="1"/>
      <c r="D4" s="39" t="s">
        <v>50</v>
      </c>
      <c r="E4" s="39"/>
    </row>
    <row r="5" spans="1:7">
      <c r="A5" s="1"/>
      <c r="B5" s="1"/>
      <c r="C5" s="1"/>
      <c r="D5" s="1"/>
      <c r="E5" s="2"/>
    </row>
    <row r="6" spans="1:7" ht="93" customHeight="1">
      <c r="A6" s="33" t="s">
        <v>38</v>
      </c>
      <c r="B6" s="33"/>
      <c r="C6" s="33"/>
      <c r="D6" s="33"/>
      <c r="E6" s="33"/>
    </row>
    <row r="7" spans="1:7">
      <c r="A7" s="3"/>
      <c r="B7" s="3"/>
      <c r="C7" s="3"/>
      <c r="D7" s="3"/>
      <c r="E7" s="4"/>
    </row>
    <row r="8" spans="1:7" ht="45.75" customHeight="1">
      <c r="A8" s="33" t="s">
        <v>31</v>
      </c>
      <c r="B8" s="33"/>
      <c r="C8" s="33"/>
      <c r="D8" s="33"/>
      <c r="E8" s="33"/>
    </row>
    <row r="9" spans="1:7" ht="15.75" thickBot="1">
      <c r="A9" s="5"/>
      <c r="B9" s="5"/>
      <c r="C9" s="5"/>
      <c r="D9" s="5"/>
      <c r="E9" s="6"/>
      <c r="G9">
        <v>3517.9</v>
      </c>
    </row>
    <row r="10" spans="1:7" ht="75">
      <c r="A10" s="17" t="s">
        <v>3</v>
      </c>
      <c r="B10" s="18" t="s">
        <v>4</v>
      </c>
      <c r="C10" s="18" t="s">
        <v>5</v>
      </c>
      <c r="D10" s="19" t="s">
        <v>6</v>
      </c>
      <c r="E10" s="20" t="s">
        <v>7</v>
      </c>
    </row>
    <row r="11" spans="1:7" ht="45.75" customHeight="1">
      <c r="A11" s="21" t="s">
        <v>27</v>
      </c>
      <c r="B11" s="8" t="s">
        <v>8</v>
      </c>
      <c r="C11" s="8" t="s">
        <v>9</v>
      </c>
      <c r="D11" s="9">
        <v>0.8</v>
      </c>
      <c r="E11" s="10">
        <f>D11*$G$9*3</f>
        <v>8442.9600000000009</v>
      </c>
    </row>
    <row r="12" spans="1:7" ht="42" customHeight="1">
      <c r="A12" s="7" t="s">
        <v>34</v>
      </c>
      <c r="B12" s="8" t="s">
        <v>40</v>
      </c>
      <c r="C12" s="8" t="s">
        <v>9</v>
      </c>
      <c r="D12" s="27">
        <v>0.78</v>
      </c>
      <c r="E12" s="10">
        <f t="shared" ref="E12:E23" si="0">D12*$G$9*3</f>
        <v>8231.8860000000004</v>
      </c>
    </row>
    <row r="13" spans="1:7" ht="54.75" customHeight="1">
      <c r="A13" s="22" t="s">
        <v>26</v>
      </c>
      <c r="B13" s="8" t="s">
        <v>8</v>
      </c>
      <c r="C13" s="8" t="s">
        <v>9</v>
      </c>
      <c r="D13" s="9">
        <v>0.93</v>
      </c>
      <c r="E13" s="10">
        <f t="shared" si="0"/>
        <v>9814.9410000000007</v>
      </c>
    </row>
    <row r="14" spans="1:7" ht="38.25">
      <c r="A14" s="22" t="s">
        <v>25</v>
      </c>
      <c r="B14" s="8" t="s">
        <v>8</v>
      </c>
      <c r="C14" s="8" t="s">
        <v>9</v>
      </c>
      <c r="D14" s="9">
        <v>1.04</v>
      </c>
      <c r="E14" s="10">
        <f t="shared" si="0"/>
        <v>10975.848000000002</v>
      </c>
    </row>
    <row r="15" spans="1:7" ht="51">
      <c r="A15" s="7" t="s">
        <v>30</v>
      </c>
      <c r="B15" s="8" t="s">
        <v>40</v>
      </c>
      <c r="C15" s="8" t="s">
        <v>9</v>
      </c>
      <c r="D15" s="27">
        <f>E15/3/G9</f>
        <v>0.56776675478742045</v>
      </c>
      <c r="E15" s="10">
        <v>5992.04</v>
      </c>
      <c r="G15" s="16"/>
    </row>
    <row r="16" spans="1:7">
      <c r="A16" s="7" t="s">
        <v>11</v>
      </c>
      <c r="B16" s="8" t="s">
        <v>40</v>
      </c>
      <c r="C16" s="8" t="s">
        <v>9</v>
      </c>
      <c r="D16" s="9">
        <v>0.24</v>
      </c>
      <c r="E16" s="10">
        <f t="shared" si="0"/>
        <v>2532.8879999999999</v>
      </c>
    </row>
    <row r="17" spans="1:8" ht="38.25">
      <c r="A17" s="7" t="s">
        <v>10</v>
      </c>
      <c r="B17" s="8" t="s">
        <v>41</v>
      </c>
      <c r="C17" s="8" t="s">
        <v>9</v>
      </c>
      <c r="D17" s="8">
        <v>4.24</v>
      </c>
      <c r="E17" s="10">
        <f t="shared" si="0"/>
        <v>44747.688000000002</v>
      </c>
    </row>
    <row r="18" spans="1:8">
      <c r="A18" s="7" t="s">
        <v>28</v>
      </c>
      <c r="B18" s="8" t="s">
        <v>8</v>
      </c>
      <c r="C18" s="8" t="s">
        <v>9</v>
      </c>
      <c r="D18" s="9">
        <v>3.98</v>
      </c>
      <c r="E18" s="10">
        <f t="shared" si="0"/>
        <v>42003.726000000002</v>
      </c>
    </row>
    <row r="19" spans="1:8" ht="25.5">
      <c r="A19" s="22" t="s">
        <v>29</v>
      </c>
      <c r="B19" s="8" t="s">
        <v>8</v>
      </c>
      <c r="C19" s="8" t="s">
        <v>9</v>
      </c>
      <c r="D19" s="9">
        <v>0.72</v>
      </c>
      <c r="E19" s="10">
        <f t="shared" si="0"/>
        <v>7598.6639999999998</v>
      </c>
    </row>
    <row r="20" spans="1:8" ht="25.5">
      <c r="A20" s="7" t="s">
        <v>12</v>
      </c>
      <c r="B20" s="8" t="s">
        <v>13</v>
      </c>
      <c r="C20" s="8" t="s">
        <v>9</v>
      </c>
      <c r="D20" s="9">
        <v>0.98</v>
      </c>
      <c r="E20" s="10">
        <f t="shared" si="0"/>
        <v>10342.626</v>
      </c>
    </row>
    <row r="21" spans="1:8" ht="25.5">
      <c r="A21" s="7" t="s">
        <v>14</v>
      </c>
      <c r="B21" s="8" t="s">
        <v>13</v>
      </c>
      <c r="C21" s="8" t="s">
        <v>9</v>
      </c>
      <c r="D21" s="8">
        <v>0.35</v>
      </c>
      <c r="E21" s="10">
        <f t="shared" si="0"/>
        <v>3693.7949999999996</v>
      </c>
    </row>
    <row r="22" spans="1:8" ht="17.25" customHeight="1">
      <c r="A22" s="7" t="s">
        <v>15</v>
      </c>
      <c r="B22" s="8" t="s">
        <v>8</v>
      </c>
      <c r="C22" s="8" t="s">
        <v>9</v>
      </c>
      <c r="D22" s="8">
        <v>1.52</v>
      </c>
      <c r="E22" s="10">
        <f t="shared" si="0"/>
        <v>16041.624000000002</v>
      </c>
    </row>
    <row r="23" spans="1:8" ht="25.5">
      <c r="A23" s="7" t="s">
        <v>32</v>
      </c>
      <c r="B23" s="8" t="s">
        <v>13</v>
      </c>
      <c r="C23" s="8" t="s">
        <v>9</v>
      </c>
      <c r="D23" s="8">
        <v>0.61</v>
      </c>
      <c r="E23" s="10">
        <f t="shared" si="0"/>
        <v>6437.7569999999996</v>
      </c>
    </row>
    <row r="24" spans="1:8">
      <c r="A24" s="23" t="s">
        <v>36</v>
      </c>
      <c r="B24" s="24" t="s">
        <v>39</v>
      </c>
      <c r="C24" s="24" t="s">
        <v>35</v>
      </c>
      <c r="D24" s="24" t="s">
        <v>44</v>
      </c>
      <c r="E24" s="25">
        <v>331.92399999999998</v>
      </c>
    </row>
    <row r="25" spans="1:8">
      <c r="A25" s="23" t="s">
        <v>37</v>
      </c>
      <c r="B25" s="24" t="s">
        <v>39</v>
      </c>
      <c r="C25" s="24" t="s">
        <v>35</v>
      </c>
      <c r="D25" s="24" t="s">
        <v>44</v>
      </c>
      <c r="E25" s="25">
        <v>1590.5820000000001</v>
      </c>
    </row>
    <row r="26" spans="1:8">
      <c r="A26" s="23" t="s">
        <v>51</v>
      </c>
      <c r="B26" s="24" t="s">
        <v>54</v>
      </c>
      <c r="C26" s="24" t="s">
        <v>35</v>
      </c>
      <c r="D26" s="24" t="s">
        <v>45</v>
      </c>
      <c r="E26" s="25">
        <v>500</v>
      </c>
    </row>
    <row r="27" spans="1:8">
      <c r="A27" s="23" t="s">
        <v>52</v>
      </c>
      <c r="B27" s="24" t="s">
        <v>54</v>
      </c>
      <c r="C27" s="24" t="s">
        <v>35</v>
      </c>
      <c r="D27" s="24" t="s">
        <v>45</v>
      </c>
      <c r="E27" s="25">
        <v>1221</v>
      </c>
    </row>
    <row r="28" spans="1:8">
      <c r="A28" s="23" t="s">
        <v>53</v>
      </c>
      <c r="B28" s="24" t="s">
        <v>56</v>
      </c>
      <c r="C28" s="24" t="s">
        <v>35</v>
      </c>
      <c r="D28" s="24" t="s">
        <v>46</v>
      </c>
      <c r="E28" s="25">
        <v>1238</v>
      </c>
    </row>
    <row r="29" spans="1:8" ht="19.5" thickBot="1">
      <c r="A29" s="11" t="s">
        <v>16</v>
      </c>
      <c r="B29" s="12"/>
      <c r="C29" s="26" t="s">
        <v>35</v>
      </c>
      <c r="D29" s="13"/>
      <c r="E29" s="14">
        <f>SUM(E11:E28)</f>
        <v>181737.94900000002</v>
      </c>
      <c r="G29" s="16"/>
      <c r="H29" s="16"/>
    </row>
    <row r="30" spans="1:8">
      <c r="A30" s="5"/>
      <c r="B30" s="5"/>
      <c r="C30" s="5"/>
      <c r="D30" s="5"/>
      <c r="E30" s="6"/>
    </row>
    <row r="31" spans="1:8" ht="33" customHeight="1">
      <c r="A31" s="33" t="s">
        <v>55</v>
      </c>
      <c r="B31" s="33"/>
      <c r="C31" s="33"/>
      <c r="D31" s="33"/>
      <c r="E31" s="33"/>
      <c r="H31" s="16"/>
    </row>
    <row r="32" spans="1:8">
      <c r="A32" s="5"/>
      <c r="B32" s="5"/>
      <c r="C32" s="5"/>
      <c r="D32" s="5"/>
      <c r="E32" s="6"/>
    </row>
    <row r="33" spans="1:5" ht="15" customHeight="1">
      <c r="A33" s="33" t="s">
        <v>42</v>
      </c>
      <c r="B33" s="33"/>
      <c r="C33" s="33"/>
      <c r="D33" s="33"/>
      <c r="E33" s="33"/>
    </row>
    <row r="34" spans="1:5">
      <c r="A34" s="5"/>
      <c r="B34" s="5"/>
      <c r="C34" s="5"/>
      <c r="D34" s="5"/>
      <c r="E34" s="6"/>
    </row>
    <row r="35" spans="1:5">
      <c r="A35" s="34" t="s">
        <v>43</v>
      </c>
      <c r="B35" s="34"/>
      <c r="C35" s="34"/>
      <c r="D35" s="34"/>
      <c r="E35" s="34"/>
    </row>
    <row r="36" spans="1:5">
      <c r="A36" s="5"/>
      <c r="B36" s="5"/>
      <c r="C36" s="5"/>
      <c r="D36" s="5"/>
      <c r="E36" s="6"/>
    </row>
    <row r="37" spans="1:5" ht="36.75" customHeight="1">
      <c r="A37" s="33" t="s">
        <v>17</v>
      </c>
      <c r="B37" s="33"/>
      <c r="C37" s="33"/>
      <c r="D37" s="33"/>
      <c r="E37" s="33"/>
    </row>
    <row r="38" spans="1:5">
      <c r="A38" s="5"/>
      <c r="B38" s="5"/>
      <c r="C38" s="5"/>
      <c r="D38" s="5"/>
      <c r="E38" s="6"/>
    </row>
    <row r="39" spans="1:5">
      <c r="A39" s="5"/>
      <c r="B39" s="5"/>
      <c r="C39" s="5"/>
      <c r="D39" s="5"/>
      <c r="E39" s="6"/>
    </row>
    <row r="40" spans="1:5">
      <c r="A40" s="35" t="s">
        <v>18</v>
      </c>
      <c r="B40" s="35"/>
      <c r="C40" s="35"/>
      <c r="D40" s="35"/>
      <c r="E40" s="35"/>
    </row>
    <row r="41" spans="1:5">
      <c r="A41" s="5"/>
      <c r="B41" s="5"/>
      <c r="C41" s="5"/>
      <c r="D41" s="5"/>
      <c r="E41" s="6"/>
    </row>
    <row r="42" spans="1:5">
      <c r="A42" s="5" t="s">
        <v>47</v>
      </c>
      <c r="B42" s="5" t="s">
        <v>48</v>
      </c>
      <c r="C42" s="5"/>
      <c r="D42" s="5"/>
      <c r="E42" s="6" t="s">
        <v>21</v>
      </c>
    </row>
    <row r="43" spans="1:5">
      <c r="A43" s="5"/>
      <c r="B43" s="5"/>
      <c r="C43" s="5"/>
      <c r="D43" s="5"/>
      <c r="E43" s="6" t="s">
        <v>23</v>
      </c>
    </row>
    <row r="44" spans="1:5">
      <c r="A44" s="5"/>
      <c r="B44" s="5"/>
      <c r="C44" s="5"/>
      <c r="D44" s="5"/>
      <c r="E44" s="6"/>
    </row>
    <row r="45" spans="1:5">
      <c r="A45" s="5" t="s">
        <v>19</v>
      </c>
      <c r="B45" s="5" t="s">
        <v>33</v>
      </c>
      <c r="C45" s="5"/>
      <c r="D45" s="5"/>
    </row>
    <row r="46" spans="1:5">
      <c r="A46" s="5"/>
      <c r="B46" s="34" t="s">
        <v>49</v>
      </c>
      <c r="C46" s="34"/>
      <c r="D46" s="34"/>
      <c r="E46" s="6" t="s">
        <v>21</v>
      </c>
    </row>
    <row r="47" spans="1:5">
      <c r="A47" s="5"/>
      <c r="B47" s="5"/>
      <c r="C47" s="5"/>
      <c r="D47" s="5"/>
      <c r="E47" s="6" t="s">
        <v>23</v>
      </c>
    </row>
    <row r="48" spans="1:5">
      <c r="A48" s="5"/>
      <c r="B48" s="5"/>
      <c r="C48" s="5"/>
      <c r="D48" s="5"/>
      <c r="E48" s="6"/>
    </row>
    <row r="49" spans="1:5">
      <c r="A49" s="5" t="s">
        <v>24</v>
      </c>
      <c r="B49" s="5" t="s">
        <v>20</v>
      </c>
      <c r="C49" s="5"/>
      <c r="D49" s="5"/>
      <c r="E49" s="6" t="s">
        <v>21</v>
      </c>
    </row>
    <row r="50" spans="1:5">
      <c r="A50" s="5"/>
      <c r="B50" s="36" t="s">
        <v>22</v>
      </c>
      <c r="C50" s="36"/>
      <c r="D50" s="36"/>
      <c r="E50" s="6" t="s">
        <v>23</v>
      </c>
    </row>
    <row r="51" spans="1:5">
      <c r="A51" s="5"/>
      <c r="B51" s="5"/>
      <c r="C51" s="5"/>
      <c r="D51" s="5"/>
      <c r="E51" s="6"/>
    </row>
  </sheetData>
  <mergeCells count="12">
    <mergeCell ref="B50:D50"/>
    <mergeCell ref="A1:E1"/>
    <mergeCell ref="A2:E2"/>
    <mergeCell ref="D4:E4"/>
    <mergeCell ref="A6:E6"/>
    <mergeCell ref="A8:E8"/>
    <mergeCell ref="A31:E31"/>
    <mergeCell ref="A33:E33"/>
    <mergeCell ref="A35:E35"/>
    <mergeCell ref="A37:E37"/>
    <mergeCell ref="A40:E40"/>
    <mergeCell ref="B46:D46"/>
  </mergeCells>
  <pageMargins left="0.22" right="0.21" top="0.16" bottom="0.22" header="0.16" footer="0.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4 кв</vt:lpstr>
      <vt:lpstr>3кв</vt:lpstr>
      <vt:lpstr>2 кв</vt:lpstr>
      <vt:lpstr>1кв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WWW</dc:creator>
  <cp:lastModifiedBy>User</cp:lastModifiedBy>
  <cp:lastPrinted>2025-03-12T13:26:55Z</cp:lastPrinted>
  <dcterms:created xsi:type="dcterms:W3CDTF">2017-03-13T08:54:22Z</dcterms:created>
  <dcterms:modified xsi:type="dcterms:W3CDTF">2025-03-12T13:27:18Z</dcterms:modified>
</cp:coreProperties>
</file>