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0" r:id="rId1"/>
    <sheet name="3 кв" sheetId="19" r:id="rId2"/>
    <sheet name="2 кв" sheetId="18" r:id="rId3"/>
    <sheet name="1 кв" sheetId="17" r:id="rId4"/>
  </sheets>
  <calcPr calcId="125725" iterateDelta="1E-4"/>
</workbook>
</file>

<file path=xl/calcChain.xml><?xml version="1.0" encoding="utf-8"?>
<calcChain xmlns="http://schemas.openxmlformats.org/spreadsheetml/2006/main">
  <c r="E35" i="20"/>
  <c r="D16"/>
  <c r="E18"/>
  <c r="E19"/>
  <c r="E20"/>
  <c r="E21"/>
  <c r="E22"/>
  <c r="E23"/>
  <c r="E24"/>
  <c r="E25"/>
  <c r="E26"/>
  <c r="E17"/>
  <c r="E15"/>
  <c r="E14"/>
  <c r="E13"/>
  <c r="E12"/>
  <c r="E35" i="19"/>
  <c r="D16"/>
  <c r="E18"/>
  <c r="E19"/>
  <c r="E20"/>
  <c r="E21"/>
  <c r="E22"/>
  <c r="E23"/>
  <c r="E24"/>
  <c r="E25"/>
  <c r="E17"/>
  <c r="E13"/>
  <c r="E14"/>
  <c r="E15"/>
  <c r="E12"/>
  <c r="E32" i="18"/>
  <c r="D16"/>
  <c r="E18"/>
  <c r="E19"/>
  <c r="E20"/>
  <c r="E21"/>
  <c r="E22"/>
  <c r="E23"/>
  <c r="E24"/>
  <c r="E25"/>
  <c r="E26"/>
  <c r="E17"/>
  <c r="E13"/>
  <c r="E14"/>
  <c r="E15"/>
  <c r="E12"/>
  <c r="E31" i="17"/>
  <c r="D16"/>
  <c r="E22"/>
  <c r="E23"/>
  <c r="E24"/>
  <c r="E25"/>
  <c r="E26"/>
  <c r="E12"/>
  <c r="E13"/>
  <c r="E14"/>
  <c r="E15"/>
  <c r="E17"/>
  <c r="E18"/>
  <c r="E19"/>
  <c r="E20"/>
  <c r="E21" l="1"/>
</calcChain>
</file>

<file path=xl/sharedStrings.xml><?xml version="1.0" encoding="utf-8"?>
<sst xmlns="http://schemas.openxmlformats.org/spreadsheetml/2006/main" count="404" uniqueCount="70">
  <si>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</si>
  <si>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</si>
  <si>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</si>
  <si>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</si>
  <si>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</si>
  <si>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</si>
  <si>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</si>
  <si>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</si>
  <si>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</si>
  <si>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</si>
  <si>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</si>
  <si>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</si>
  <si>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</si>
  <si>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</si>
  <si>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</si>
  <si>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</si>
  <si>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</si>
  <si>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</si>
  <si>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</si>
  <si>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</si>
  <si>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</si>
  <si>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</si>
  <si>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</si>
  <si>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</si>
  <si>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</si>
  <si>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</si>
  <si>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</si>
  <si>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</si>
  <si>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</si>
  <si>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Техобслуживание лифтов</t>
  </si>
  <si>
    <t>Техническое освидетельствование лифтов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</si>
  <si>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</si>
  <si>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узла учета ИТП</t>
  </si>
  <si>
    <t>Аварийная служба систем отопления ИТП</t>
  </si>
  <si>
    <t>один раз в год</t>
  </si>
  <si>
    <t>1. Исполнителем предъявлены к приемке следующие оказанные на основании договора подряда №82у от 01.05.2015 г. услуги и выполненные работы по содержанию и текущему ремонту общего имущества в МКД расположенного по адресу ул. Ленина,79: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</si>
  <si>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Ленина,79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</si>
  <si>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понедельник, суббота, покос по графику</t>
  </si>
  <si>
    <t>Генеральный директор ООО УК "Авантаж"</t>
  </si>
  <si>
    <t>Водоснабжение и водоотведение СОИ</t>
  </si>
  <si>
    <t>Электроэнергия СОИ</t>
  </si>
  <si>
    <t>руб</t>
  </si>
  <si>
    <t>по графику</t>
  </si>
  <si>
    <t>ежемесячно</t>
  </si>
  <si>
    <t xml:space="preserve">4. Претензий по выполнению условий Договора Стороны друг к другу не имеют. </t>
  </si>
  <si>
    <t>3. Работы (услуги) выполненны (оказаны) полностью, в установленные сроки, с надлежащим качеством.</t>
  </si>
  <si>
    <t>тариф</t>
  </si>
  <si>
    <t>Работы, выполняемые в целях надлежащего содержания систем вентиляции и дымоудаления мкд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</si>
  <si>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</si>
  <si>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</si>
  <si>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</si>
  <si>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</si>
  <si>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</si>
  <si>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Промазка швов битумной мастикой</t>
  </si>
  <si>
    <t>февраль</t>
  </si>
  <si>
    <t>Ремонт перекрытия</t>
  </si>
  <si>
    <t>2. Всего за период с 01.01.2024 г по 31.03.2024 г. выполненно работ (оказанно услуг) на общую сумму 143643 (сто сорок три тысячи шестьсот сорок три) рубля 87 коп.</t>
  </si>
  <si>
    <t>"01" июля 2024 г</t>
  </si>
  <si>
    <t>Смена ламп и патронов</t>
  </si>
  <si>
    <t>апрель</t>
  </si>
  <si>
    <t>2. Всего за период с 01.01.2024 г по 30.06.2024 г. выполненно работ (оказанно услуг) на общую сумму 283662 (двести восемьдесят три тысячи шестьсот шестьдесят два) рубля 55 коп.</t>
  </si>
  <si>
    <t>"01" октября 2024 г</t>
  </si>
  <si>
    <t>Замена крана</t>
  </si>
  <si>
    <t>Замена замка</t>
  </si>
  <si>
    <t>Ремонт освещения</t>
  </si>
  <si>
    <t>август</t>
  </si>
  <si>
    <t>2. Всего за период с 01.01.2024 г по 30.09.2024 г. выполненно работ (оказанно услуг) на общую сумму 431741 (четыреста тридцать одна тысяча семьсот сорок один) рубль 20 коп.</t>
  </si>
  <si>
    <t>Ефимова Т.И.</t>
  </si>
  <si>
    <t>"01" января 2025 г</t>
  </si>
  <si>
    <t>2. Всего за период с 01.01.2024 г по 31.12.2024 г. выполненно работ (оказанно услуг) на общую сумму 564810 (пятьсот шестьдесят четыре тысячи восемьсот десять) рублей 43 коп.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</si>
</sst>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7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4" fontId="6" fillId="0" borderId="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topLeftCell="A20" workbookViewId="0">
      <selection activeCell="A37" sqref="A37:E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2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68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35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2182.5</v>
      </c>
    </row>
    <row r="11" spans="1:7" ht="75">
      <c r="A11" s="14" t="s">
        <v>3</v>
      </c>
      <c r="B11" s="15" t="s">
        <v>4</v>
      </c>
      <c r="C11" s="15" t="s">
        <v>5</v>
      </c>
      <c r="D11" s="16" t="s">
        <v>6</v>
      </c>
      <c r="E11" s="17" t="s">
        <v>7</v>
      </c>
    </row>
    <row r="12" spans="1:7" ht="45.75" customHeight="1">
      <c r="A12" s="18" t="s">
        <v>27</v>
      </c>
      <c r="B12" s="7" t="s">
        <v>8</v>
      </c>
      <c r="C12" s="7" t="s">
        <v>9</v>
      </c>
      <c r="D12" s="8">
        <v>0.83</v>
      </c>
      <c r="E12" s="12">
        <f>D12*$G$10*12</f>
        <v>21737.699999999997</v>
      </c>
    </row>
    <row r="13" spans="1:7" ht="45" customHeight="1">
      <c r="A13" s="19" t="s">
        <v>47</v>
      </c>
      <c r="B13" s="7" t="s">
        <v>42</v>
      </c>
      <c r="C13" s="7" t="s">
        <v>9</v>
      </c>
      <c r="D13" s="8">
        <v>0.93</v>
      </c>
      <c r="E13" s="12">
        <f>D13*$G$10*12</f>
        <v>24356.7</v>
      </c>
    </row>
    <row r="14" spans="1:7" ht="54.75" customHeight="1">
      <c r="A14" s="19" t="s">
        <v>26</v>
      </c>
      <c r="B14" s="7" t="s">
        <v>8</v>
      </c>
      <c r="C14" s="7" t="s">
        <v>9</v>
      </c>
      <c r="D14" s="8">
        <v>0.97</v>
      </c>
      <c r="E14" s="12">
        <f>D14*$G$10*12</f>
        <v>25404.300000000003</v>
      </c>
    </row>
    <row r="15" spans="1:7" ht="38.25">
      <c r="A15" s="19" t="s">
        <v>25</v>
      </c>
      <c r="B15" s="7" t="s">
        <v>8</v>
      </c>
      <c r="C15" s="7" t="s">
        <v>9</v>
      </c>
      <c r="D15" s="8">
        <v>1.08</v>
      </c>
      <c r="E15" s="12">
        <f>D15*$G$10*12</f>
        <v>28285.200000000004</v>
      </c>
    </row>
    <row r="16" spans="1:7" ht="51">
      <c r="A16" s="19" t="s">
        <v>31</v>
      </c>
      <c r="B16" s="7" t="s">
        <v>42</v>
      </c>
      <c r="C16" s="7" t="s">
        <v>9</v>
      </c>
      <c r="D16" s="27">
        <f>G10/12/E16</f>
        <v>9.1486418511066397E-2</v>
      </c>
      <c r="E16" s="31">
        <v>1988</v>
      </c>
      <c r="G16" s="11"/>
    </row>
    <row r="17" spans="1:8">
      <c r="A17" s="13" t="s">
        <v>11</v>
      </c>
      <c r="B17" s="7" t="s">
        <v>42</v>
      </c>
      <c r="C17" s="7" t="s">
        <v>9</v>
      </c>
      <c r="D17" s="8">
        <v>0.13</v>
      </c>
      <c r="E17" s="12">
        <f>D17*$G$10*12</f>
        <v>3404.7000000000003</v>
      </c>
    </row>
    <row r="18" spans="1:8" ht="38.25">
      <c r="A18" s="13" t="s">
        <v>10</v>
      </c>
      <c r="B18" s="7" t="s">
        <v>37</v>
      </c>
      <c r="C18" s="7" t="s">
        <v>9</v>
      </c>
      <c r="D18" s="7">
        <v>3.88</v>
      </c>
      <c r="E18" s="12">
        <f t="shared" ref="E18:E26" si="0">D18*$G$10*12</f>
        <v>101617.20000000001</v>
      </c>
    </row>
    <row r="19" spans="1:8">
      <c r="A19" s="13" t="s">
        <v>28</v>
      </c>
      <c r="B19" s="7" t="s">
        <v>8</v>
      </c>
      <c r="C19" s="7" t="s">
        <v>9</v>
      </c>
      <c r="D19" s="8">
        <v>3.98</v>
      </c>
      <c r="E19" s="12">
        <f t="shared" si="0"/>
        <v>104236.20000000001</v>
      </c>
    </row>
    <row r="20" spans="1:8" ht="25.5">
      <c r="A20" s="13" t="s">
        <v>12</v>
      </c>
      <c r="B20" s="7" t="s">
        <v>13</v>
      </c>
      <c r="C20" s="7" t="s">
        <v>9</v>
      </c>
      <c r="D20" s="8">
        <v>0.98</v>
      </c>
      <c r="E20" s="12">
        <f t="shared" si="0"/>
        <v>25666.199999999997</v>
      </c>
    </row>
    <row r="21" spans="1:8" ht="25.5">
      <c r="A21" s="19" t="s">
        <v>32</v>
      </c>
      <c r="B21" s="7" t="s">
        <v>13</v>
      </c>
      <c r="C21" s="7" t="s">
        <v>9</v>
      </c>
      <c r="D21" s="28">
        <v>0.85</v>
      </c>
      <c r="E21" s="12">
        <f t="shared" si="0"/>
        <v>22261.5</v>
      </c>
      <c r="G21" s="11"/>
    </row>
    <row r="22" spans="1:8" ht="25.5">
      <c r="A22" s="19" t="s">
        <v>33</v>
      </c>
      <c r="B22" s="7" t="s">
        <v>13</v>
      </c>
      <c r="C22" s="7" t="s">
        <v>9</v>
      </c>
      <c r="D22" s="9">
        <v>0.61</v>
      </c>
      <c r="E22" s="12">
        <f t="shared" si="0"/>
        <v>15975.900000000001</v>
      </c>
    </row>
    <row r="23" spans="1:8" ht="25.5">
      <c r="A23" s="13" t="s">
        <v>14</v>
      </c>
      <c r="B23" s="7" t="s">
        <v>13</v>
      </c>
      <c r="C23" s="7" t="s">
        <v>9</v>
      </c>
      <c r="D23" s="7">
        <v>0.35</v>
      </c>
      <c r="E23" s="12">
        <f t="shared" si="0"/>
        <v>9166.5</v>
      </c>
    </row>
    <row r="24" spans="1:8" ht="25.5">
      <c r="A24" s="13" t="s">
        <v>15</v>
      </c>
      <c r="B24" s="7" t="s">
        <v>8</v>
      </c>
      <c r="C24" s="7" t="s">
        <v>9</v>
      </c>
      <c r="D24" s="7">
        <v>1.37</v>
      </c>
      <c r="E24" s="12">
        <f t="shared" si="0"/>
        <v>35880.300000000003</v>
      </c>
    </row>
    <row r="25" spans="1:8">
      <c r="A25" s="19" t="s">
        <v>29</v>
      </c>
      <c r="B25" s="7" t="s">
        <v>8</v>
      </c>
      <c r="C25" s="7" t="s">
        <v>9</v>
      </c>
      <c r="D25" s="7">
        <v>2.2999999999999998</v>
      </c>
      <c r="E25" s="12">
        <f t="shared" si="0"/>
        <v>60237</v>
      </c>
      <c r="G25" s="11"/>
      <c r="H25" s="11"/>
    </row>
    <row r="26" spans="1:8" ht="25.5">
      <c r="A26" s="19" t="s">
        <v>30</v>
      </c>
      <c r="B26" s="7" t="s">
        <v>34</v>
      </c>
      <c r="C26" s="7" t="s">
        <v>9</v>
      </c>
      <c r="D26" s="7">
        <v>0.13</v>
      </c>
      <c r="E26" s="12">
        <f t="shared" si="0"/>
        <v>3404.7000000000003</v>
      </c>
      <c r="G26" s="11"/>
      <c r="H26" s="11"/>
    </row>
    <row r="27" spans="1:8">
      <c r="A27" s="24" t="s">
        <v>39</v>
      </c>
      <c r="B27" s="25" t="s">
        <v>43</v>
      </c>
      <c r="C27" s="25" t="s">
        <v>41</v>
      </c>
      <c r="D27" s="25" t="s">
        <v>46</v>
      </c>
      <c r="E27" s="26">
        <v>8917.07</v>
      </c>
      <c r="G27" s="11"/>
      <c r="H27" s="11"/>
    </row>
    <row r="28" spans="1:8">
      <c r="A28" s="24" t="s">
        <v>40</v>
      </c>
      <c r="B28" s="25" t="s">
        <v>43</v>
      </c>
      <c r="C28" s="25" t="s">
        <v>41</v>
      </c>
      <c r="D28" s="25" t="s">
        <v>46</v>
      </c>
      <c r="E28" s="26">
        <v>62019.26</v>
      </c>
      <c r="G28" s="11"/>
      <c r="H28" s="11"/>
    </row>
    <row r="29" spans="1:8">
      <c r="A29" s="24" t="s">
        <v>53</v>
      </c>
      <c r="B29" s="25" t="s">
        <v>54</v>
      </c>
      <c r="C29" s="25" t="s">
        <v>41</v>
      </c>
      <c r="D29" s="25" t="s">
        <v>48</v>
      </c>
      <c r="E29" s="26">
        <v>1150</v>
      </c>
      <c r="G29" s="11"/>
      <c r="H29" s="11"/>
    </row>
    <row r="30" spans="1:8">
      <c r="A30" s="24" t="s">
        <v>55</v>
      </c>
      <c r="B30" s="25" t="s">
        <v>54</v>
      </c>
      <c r="C30" s="25" t="s">
        <v>41</v>
      </c>
      <c r="D30" s="25" t="s">
        <v>48</v>
      </c>
      <c r="E30" s="26">
        <v>5000</v>
      </c>
      <c r="G30" s="11"/>
      <c r="H30" s="11"/>
    </row>
    <row r="31" spans="1:8">
      <c r="A31" s="24" t="s">
        <v>58</v>
      </c>
      <c r="B31" s="25" t="s">
        <v>59</v>
      </c>
      <c r="C31" s="25" t="s">
        <v>41</v>
      </c>
      <c r="D31" s="25" t="s">
        <v>48</v>
      </c>
      <c r="E31" s="26">
        <v>1692</v>
      </c>
      <c r="G31" s="11"/>
      <c r="H31" s="11"/>
    </row>
    <row r="32" spans="1:8">
      <c r="A32" s="24" t="s">
        <v>62</v>
      </c>
      <c r="B32" s="25" t="s">
        <v>65</v>
      </c>
      <c r="C32" s="25" t="s">
        <v>41</v>
      </c>
      <c r="D32" s="25" t="s">
        <v>48</v>
      </c>
      <c r="E32" s="26">
        <v>990</v>
      </c>
      <c r="G32" s="11"/>
      <c r="H32" s="11"/>
    </row>
    <row r="33" spans="1:8">
      <c r="A33" s="24" t="s">
        <v>63</v>
      </c>
      <c r="B33" s="25" t="s">
        <v>65</v>
      </c>
      <c r="C33" s="25" t="s">
        <v>41</v>
      </c>
      <c r="D33" s="25" t="s">
        <v>48</v>
      </c>
      <c r="E33" s="26">
        <v>720</v>
      </c>
      <c r="G33" s="11"/>
      <c r="H33" s="11"/>
    </row>
    <row r="34" spans="1:8">
      <c r="A34" s="24" t="s">
        <v>64</v>
      </c>
      <c r="B34" s="25" t="s">
        <v>65</v>
      </c>
      <c r="C34" s="25" t="s">
        <v>41</v>
      </c>
      <c r="D34" s="25" t="s">
        <v>48</v>
      </c>
      <c r="E34" s="26">
        <v>700</v>
      </c>
      <c r="G34" s="11"/>
      <c r="H34" s="11"/>
    </row>
    <row r="35" spans="1:8" ht="19.5" thickBot="1">
      <c r="A35" s="20" t="s">
        <v>16</v>
      </c>
      <c r="B35" s="21"/>
      <c r="C35" s="21"/>
      <c r="D35" s="22"/>
      <c r="E35" s="23">
        <f>SUM(E12:E34)</f>
        <v>564810.43000000005</v>
      </c>
      <c r="G35" s="11"/>
      <c r="H35" s="11"/>
    </row>
    <row r="36" spans="1:8">
      <c r="A36" s="5"/>
      <c r="B36" s="5"/>
      <c r="C36" s="5"/>
      <c r="D36" s="5"/>
      <c r="E36" s="6"/>
    </row>
    <row r="37" spans="1:8" ht="33" customHeight="1">
      <c r="A37" s="34" t="s">
        <v>69</v>
      </c>
      <c r="B37" s="34"/>
      <c r="C37" s="34"/>
      <c r="D37" s="34"/>
      <c r="E37" s="34"/>
    </row>
    <row r="38" spans="1:8">
      <c r="A38" s="5"/>
      <c r="B38" s="5"/>
      <c r="C38" s="5"/>
      <c r="D38" s="5"/>
      <c r="E38" s="6"/>
    </row>
    <row r="39" spans="1:8" ht="15" customHeight="1">
      <c r="A39" s="34" t="s">
        <v>45</v>
      </c>
      <c r="B39" s="34"/>
      <c r="C39" s="34"/>
      <c r="D39" s="34"/>
      <c r="E39" s="34"/>
    </row>
    <row r="40" spans="1:8">
      <c r="A40" s="5"/>
      <c r="B40" s="5"/>
      <c r="C40" s="5"/>
      <c r="D40" s="5"/>
      <c r="E40" s="6"/>
    </row>
    <row r="41" spans="1:8">
      <c r="A41" s="35" t="s">
        <v>44</v>
      </c>
      <c r="B41" s="35"/>
      <c r="C41" s="35"/>
      <c r="D41" s="35"/>
      <c r="E41" s="35"/>
    </row>
    <row r="42" spans="1:8">
      <c r="A42" s="5"/>
      <c r="B42" s="5"/>
      <c r="C42" s="5"/>
      <c r="D42" s="5"/>
      <c r="E42" s="6"/>
    </row>
    <row r="43" spans="1:8" ht="33" customHeight="1">
      <c r="A43" s="34" t="s">
        <v>17</v>
      </c>
      <c r="B43" s="34"/>
      <c r="C43" s="34"/>
      <c r="D43" s="34"/>
      <c r="E43" s="34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36" t="s">
        <v>18</v>
      </c>
      <c r="B46" s="36"/>
      <c r="C46" s="36"/>
      <c r="D46" s="36"/>
      <c r="E46" s="36"/>
    </row>
    <row r="47" spans="1:8">
      <c r="A47" s="5"/>
      <c r="B47" s="5"/>
      <c r="C47" s="5"/>
      <c r="D47" s="5"/>
      <c r="E47" s="6"/>
    </row>
    <row r="48" spans="1:8">
      <c r="A48" s="5" t="s">
        <v>49</v>
      </c>
      <c r="B48" s="5" t="s">
        <v>50</v>
      </c>
      <c r="C48" s="5"/>
      <c r="D48" s="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19</v>
      </c>
      <c r="B51" s="5" t="s">
        <v>38</v>
      </c>
      <c r="C51" s="5"/>
      <c r="D51" s="5"/>
    </row>
    <row r="52" spans="1:5">
      <c r="A52" s="5"/>
      <c r="B52" s="35" t="s">
        <v>67</v>
      </c>
      <c r="C52" s="35"/>
      <c r="D52" s="35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 t="s">
        <v>24</v>
      </c>
      <c r="B55" s="5" t="s">
        <v>20</v>
      </c>
      <c r="C55" s="5"/>
      <c r="D55" s="5"/>
      <c r="E55" s="6" t="s">
        <v>21</v>
      </c>
    </row>
    <row r="56" spans="1:5">
      <c r="A56" s="5"/>
      <c r="B56" s="37" t="s">
        <v>22</v>
      </c>
      <c r="C56" s="37"/>
      <c r="D56" s="37"/>
      <c r="E56" s="6" t="s">
        <v>23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selection activeCell="F39" sqref="F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2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61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35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2182.5</v>
      </c>
    </row>
    <row r="11" spans="1:7" ht="75">
      <c r="A11" s="14" t="s">
        <v>3</v>
      </c>
      <c r="B11" s="15" t="s">
        <v>4</v>
      </c>
      <c r="C11" s="15" t="s">
        <v>5</v>
      </c>
      <c r="D11" s="16" t="s">
        <v>6</v>
      </c>
      <c r="E11" s="17" t="s">
        <v>7</v>
      </c>
    </row>
    <row r="12" spans="1:7" ht="45.75" customHeight="1">
      <c r="A12" s="18" t="s">
        <v>27</v>
      </c>
      <c r="B12" s="7" t="s">
        <v>8</v>
      </c>
      <c r="C12" s="7" t="s">
        <v>9</v>
      </c>
      <c r="D12" s="8">
        <v>0.83</v>
      </c>
      <c r="E12" s="12">
        <f>D12*$G$10*9</f>
        <v>16303.275</v>
      </c>
    </row>
    <row r="13" spans="1:7" ht="45" customHeight="1">
      <c r="A13" s="19" t="s">
        <v>47</v>
      </c>
      <c r="B13" s="7" t="s">
        <v>42</v>
      </c>
      <c r="C13" s="7" t="s">
        <v>9</v>
      </c>
      <c r="D13" s="8">
        <v>0.93</v>
      </c>
      <c r="E13" s="12">
        <f t="shared" ref="E13:E15" si="0">D13*$G$10*9</f>
        <v>18267.525000000001</v>
      </c>
    </row>
    <row r="14" spans="1:7" ht="54.75" customHeight="1">
      <c r="A14" s="19" t="s">
        <v>26</v>
      </c>
      <c r="B14" s="7" t="s">
        <v>8</v>
      </c>
      <c r="C14" s="7" t="s">
        <v>9</v>
      </c>
      <c r="D14" s="8">
        <v>0.97</v>
      </c>
      <c r="E14" s="12">
        <f t="shared" si="0"/>
        <v>19053.225000000002</v>
      </c>
    </row>
    <row r="15" spans="1:7" ht="38.25">
      <c r="A15" s="19" t="s">
        <v>25</v>
      </c>
      <c r="B15" s="7" t="s">
        <v>8</v>
      </c>
      <c r="C15" s="7" t="s">
        <v>9</v>
      </c>
      <c r="D15" s="8">
        <v>1.08</v>
      </c>
      <c r="E15" s="12">
        <f t="shared" si="0"/>
        <v>21213.9</v>
      </c>
    </row>
    <row r="16" spans="1:7" ht="51">
      <c r="A16" s="19" t="s">
        <v>31</v>
      </c>
      <c r="B16" s="7" t="s">
        <v>42</v>
      </c>
      <c r="C16" s="7" t="s">
        <v>9</v>
      </c>
      <c r="D16" s="27">
        <f>G10/9/E16</f>
        <v>0.12198189134808853</v>
      </c>
      <c r="E16" s="31">
        <v>1988</v>
      </c>
      <c r="G16" s="11"/>
    </row>
    <row r="17" spans="1:8">
      <c r="A17" s="13" t="s">
        <v>11</v>
      </c>
      <c r="B17" s="7" t="s">
        <v>42</v>
      </c>
      <c r="C17" s="7" t="s">
        <v>9</v>
      </c>
      <c r="D17" s="8">
        <v>0.13</v>
      </c>
      <c r="E17" s="12">
        <f>D17*$G$10*9</f>
        <v>2553.5250000000001</v>
      </c>
    </row>
    <row r="18" spans="1:8" ht="38.25">
      <c r="A18" s="13" t="s">
        <v>10</v>
      </c>
      <c r="B18" s="7" t="s">
        <v>37</v>
      </c>
      <c r="C18" s="7" t="s">
        <v>9</v>
      </c>
      <c r="D18" s="7">
        <v>3.88</v>
      </c>
      <c r="E18" s="12">
        <f t="shared" ref="E18:E25" si="1">D18*$G$10*9</f>
        <v>76212.900000000009</v>
      </c>
    </row>
    <row r="19" spans="1:8">
      <c r="A19" s="13" t="s">
        <v>28</v>
      </c>
      <c r="B19" s="7" t="s">
        <v>8</v>
      </c>
      <c r="C19" s="7" t="s">
        <v>9</v>
      </c>
      <c r="D19" s="8">
        <v>3.98</v>
      </c>
      <c r="E19" s="12">
        <f t="shared" si="1"/>
        <v>78177.150000000009</v>
      </c>
    </row>
    <row r="20" spans="1:8" ht="25.5">
      <c r="A20" s="13" t="s">
        <v>12</v>
      </c>
      <c r="B20" s="7" t="s">
        <v>13</v>
      </c>
      <c r="C20" s="7" t="s">
        <v>9</v>
      </c>
      <c r="D20" s="8">
        <v>0.98</v>
      </c>
      <c r="E20" s="12">
        <f t="shared" si="1"/>
        <v>19249.649999999998</v>
      </c>
    </row>
    <row r="21" spans="1:8" ht="25.5">
      <c r="A21" s="19" t="s">
        <v>32</v>
      </c>
      <c r="B21" s="7" t="s">
        <v>13</v>
      </c>
      <c r="C21" s="7" t="s">
        <v>9</v>
      </c>
      <c r="D21" s="28">
        <v>0.85</v>
      </c>
      <c r="E21" s="12">
        <f t="shared" si="1"/>
        <v>16696.125</v>
      </c>
      <c r="G21" s="11"/>
    </row>
    <row r="22" spans="1:8" ht="25.5">
      <c r="A22" s="19" t="s">
        <v>33</v>
      </c>
      <c r="B22" s="7" t="s">
        <v>13</v>
      </c>
      <c r="C22" s="7" t="s">
        <v>9</v>
      </c>
      <c r="D22" s="9">
        <v>0.61</v>
      </c>
      <c r="E22" s="12">
        <f t="shared" si="1"/>
        <v>11981.925000000001</v>
      </c>
    </row>
    <row r="23" spans="1:8" ht="25.5">
      <c r="A23" s="13" t="s">
        <v>14</v>
      </c>
      <c r="B23" s="7" t="s">
        <v>13</v>
      </c>
      <c r="C23" s="7" t="s">
        <v>9</v>
      </c>
      <c r="D23" s="7">
        <v>0.35</v>
      </c>
      <c r="E23" s="12">
        <f t="shared" si="1"/>
        <v>6874.875</v>
      </c>
    </row>
    <row r="24" spans="1:8" ht="25.5">
      <c r="A24" s="13" t="s">
        <v>15</v>
      </c>
      <c r="B24" s="7" t="s">
        <v>8</v>
      </c>
      <c r="C24" s="7" t="s">
        <v>9</v>
      </c>
      <c r="D24" s="7">
        <v>1.37</v>
      </c>
      <c r="E24" s="12">
        <f t="shared" si="1"/>
        <v>26910.225000000002</v>
      </c>
    </row>
    <row r="25" spans="1:8">
      <c r="A25" s="19" t="s">
        <v>29</v>
      </c>
      <c r="B25" s="7" t="s">
        <v>8</v>
      </c>
      <c r="C25" s="7" t="s">
        <v>9</v>
      </c>
      <c r="D25" s="7">
        <v>2.2999999999999998</v>
      </c>
      <c r="E25" s="12">
        <f t="shared" si="1"/>
        <v>45177.75</v>
      </c>
      <c r="G25" s="11"/>
      <c r="H25" s="11"/>
    </row>
    <row r="26" spans="1:8" ht="25.5">
      <c r="A26" s="19" t="s">
        <v>30</v>
      </c>
      <c r="B26" s="7" t="s">
        <v>34</v>
      </c>
      <c r="C26" s="7" t="s">
        <v>9</v>
      </c>
      <c r="D26" s="7">
        <v>0.13</v>
      </c>
      <c r="E26" s="12">
        <v>3379</v>
      </c>
      <c r="G26" s="11"/>
      <c r="H26" s="11"/>
    </row>
    <row r="27" spans="1:8">
      <c r="A27" s="24" t="s">
        <v>39</v>
      </c>
      <c r="B27" s="25" t="s">
        <v>43</v>
      </c>
      <c r="C27" s="25" t="s">
        <v>41</v>
      </c>
      <c r="D27" s="25" t="s">
        <v>46</v>
      </c>
      <c r="E27" s="26">
        <v>6766.82</v>
      </c>
      <c r="G27" s="11"/>
      <c r="H27" s="11"/>
    </row>
    <row r="28" spans="1:8">
      <c r="A28" s="24" t="s">
        <v>40</v>
      </c>
      <c r="B28" s="25" t="s">
        <v>43</v>
      </c>
      <c r="C28" s="25" t="s">
        <v>41</v>
      </c>
      <c r="D28" s="25" t="s">
        <v>46</v>
      </c>
      <c r="E28" s="26">
        <v>50683.33</v>
      </c>
      <c r="G28" s="11"/>
      <c r="H28" s="11"/>
    </row>
    <row r="29" spans="1:8">
      <c r="A29" s="24" t="s">
        <v>53</v>
      </c>
      <c r="B29" s="25" t="s">
        <v>54</v>
      </c>
      <c r="C29" s="25" t="s">
        <v>41</v>
      </c>
      <c r="D29" s="25" t="s">
        <v>48</v>
      </c>
      <c r="E29" s="26">
        <v>1150</v>
      </c>
      <c r="G29" s="11"/>
      <c r="H29" s="11"/>
    </row>
    <row r="30" spans="1:8">
      <c r="A30" s="24" t="s">
        <v>55</v>
      </c>
      <c r="B30" s="25" t="s">
        <v>54</v>
      </c>
      <c r="C30" s="25" t="s">
        <v>41</v>
      </c>
      <c r="D30" s="25" t="s">
        <v>48</v>
      </c>
      <c r="E30" s="26">
        <v>5000</v>
      </c>
      <c r="G30" s="11"/>
      <c r="H30" s="11"/>
    </row>
    <row r="31" spans="1:8">
      <c r="A31" s="24" t="s">
        <v>58</v>
      </c>
      <c r="B31" s="25" t="s">
        <v>59</v>
      </c>
      <c r="C31" s="25" t="s">
        <v>41</v>
      </c>
      <c r="D31" s="25" t="s">
        <v>48</v>
      </c>
      <c r="E31" s="26">
        <v>1692</v>
      </c>
      <c r="G31" s="11"/>
      <c r="H31" s="11"/>
    </row>
    <row r="32" spans="1:8">
      <c r="A32" s="24" t="s">
        <v>62</v>
      </c>
      <c r="B32" s="25" t="s">
        <v>65</v>
      </c>
      <c r="C32" s="25" t="s">
        <v>41</v>
      </c>
      <c r="D32" s="25" t="s">
        <v>48</v>
      </c>
      <c r="E32" s="26">
        <v>990</v>
      </c>
      <c r="G32" s="11"/>
      <c r="H32" s="11"/>
    </row>
    <row r="33" spans="1:8">
      <c r="A33" s="24" t="s">
        <v>63</v>
      </c>
      <c r="B33" s="25" t="s">
        <v>65</v>
      </c>
      <c r="C33" s="25" t="s">
        <v>41</v>
      </c>
      <c r="D33" s="25" t="s">
        <v>48</v>
      </c>
      <c r="E33" s="26">
        <v>720</v>
      </c>
      <c r="G33" s="11"/>
      <c r="H33" s="11"/>
    </row>
    <row r="34" spans="1:8">
      <c r="A34" s="24" t="s">
        <v>64</v>
      </c>
      <c r="B34" s="25" t="s">
        <v>65</v>
      </c>
      <c r="C34" s="25" t="s">
        <v>41</v>
      </c>
      <c r="D34" s="25" t="s">
        <v>48</v>
      </c>
      <c r="E34" s="26">
        <v>700</v>
      </c>
      <c r="G34" s="11"/>
      <c r="H34" s="11"/>
    </row>
    <row r="35" spans="1:8" ht="19.5" thickBot="1">
      <c r="A35" s="20" t="s">
        <v>16</v>
      </c>
      <c r="B35" s="21"/>
      <c r="C35" s="21"/>
      <c r="D35" s="22"/>
      <c r="E35" s="23">
        <f>SUM(E12:E34)</f>
        <v>431741.2</v>
      </c>
      <c r="G35" s="11"/>
      <c r="H35" s="11"/>
    </row>
    <row r="36" spans="1:8">
      <c r="A36" s="5"/>
      <c r="B36" s="5"/>
      <c r="C36" s="5"/>
      <c r="D36" s="5"/>
      <c r="E36" s="6"/>
    </row>
    <row r="37" spans="1:8" ht="33" customHeight="1">
      <c r="A37" s="34" t="s">
        <v>66</v>
      </c>
      <c r="B37" s="34"/>
      <c r="C37" s="34"/>
      <c r="D37" s="34"/>
      <c r="E37" s="34"/>
    </row>
    <row r="38" spans="1:8">
      <c r="A38" s="5"/>
      <c r="B38" s="5"/>
      <c r="C38" s="5"/>
      <c r="D38" s="5"/>
      <c r="E38" s="6"/>
    </row>
    <row r="39" spans="1:8" ht="15" customHeight="1">
      <c r="A39" s="34" t="s">
        <v>45</v>
      </c>
      <c r="B39" s="34"/>
      <c r="C39" s="34"/>
      <c r="D39" s="34"/>
      <c r="E39" s="34"/>
    </row>
    <row r="40" spans="1:8">
      <c r="A40" s="5"/>
      <c r="B40" s="5"/>
      <c r="C40" s="5"/>
      <c r="D40" s="5"/>
      <c r="E40" s="6"/>
    </row>
    <row r="41" spans="1:8">
      <c r="A41" s="35" t="s">
        <v>44</v>
      </c>
      <c r="B41" s="35"/>
      <c r="C41" s="35"/>
      <c r="D41" s="35"/>
      <c r="E41" s="35"/>
    </row>
    <row r="42" spans="1:8">
      <c r="A42" s="5"/>
      <c r="B42" s="5"/>
      <c r="C42" s="5"/>
      <c r="D42" s="5"/>
      <c r="E42" s="6"/>
    </row>
    <row r="43" spans="1:8" ht="33" customHeight="1">
      <c r="A43" s="34" t="s">
        <v>17</v>
      </c>
      <c r="B43" s="34"/>
      <c r="C43" s="34"/>
      <c r="D43" s="34"/>
      <c r="E43" s="34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36" t="s">
        <v>18</v>
      </c>
      <c r="B46" s="36"/>
      <c r="C46" s="36"/>
      <c r="D46" s="36"/>
      <c r="E46" s="36"/>
    </row>
    <row r="47" spans="1:8">
      <c r="A47" s="5"/>
      <c r="B47" s="5"/>
      <c r="C47" s="5"/>
      <c r="D47" s="5"/>
      <c r="E47" s="6"/>
    </row>
    <row r="48" spans="1:8">
      <c r="A48" s="5" t="s">
        <v>49</v>
      </c>
      <c r="B48" s="5" t="s">
        <v>50</v>
      </c>
      <c r="C48" s="5"/>
      <c r="D48" s="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19</v>
      </c>
      <c r="B51" s="5" t="s">
        <v>38</v>
      </c>
      <c r="C51" s="5"/>
      <c r="D51" s="5"/>
    </row>
    <row r="52" spans="1:5">
      <c r="A52" s="5"/>
      <c r="B52" s="35" t="s">
        <v>67</v>
      </c>
      <c r="C52" s="35"/>
      <c r="D52" s="35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 t="s">
        <v>24</v>
      </c>
      <c r="B55" s="5" t="s">
        <v>20</v>
      </c>
      <c r="C55" s="5"/>
      <c r="D55" s="5"/>
      <c r="E55" s="6" t="s">
        <v>21</v>
      </c>
    </row>
    <row r="56" spans="1:5">
      <c r="A56" s="5"/>
      <c r="B56" s="37" t="s">
        <v>22</v>
      </c>
      <c r="C56" s="37"/>
      <c r="D56" s="37"/>
      <c r="E56" s="6" t="s">
        <v>23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20" workbookViewId="0">
      <selection activeCell="I26" sqref="I2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2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35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2182.5</v>
      </c>
    </row>
    <row r="11" spans="1:7" ht="75">
      <c r="A11" s="14" t="s">
        <v>3</v>
      </c>
      <c r="B11" s="15" t="s">
        <v>4</v>
      </c>
      <c r="C11" s="15" t="s">
        <v>5</v>
      </c>
      <c r="D11" s="16" t="s">
        <v>6</v>
      </c>
      <c r="E11" s="17" t="s">
        <v>7</v>
      </c>
    </row>
    <row r="12" spans="1:7" ht="45.75" customHeight="1">
      <c r="A12" s="18" t="s">
        <v>27</v>
      </c>
      <c r="B12" s="7" t="s">
        <v>8</v>
      </c>
      <c r="C12" s="7" t="s">
        <v>9</v>
      </c>
      <c r="D12" s="8">
        <v>0.83</v>
      </c>
      <c r="E12" s="12">
        <f>D12*$G$10*6</f>
        <v>10868.849999999999</v>
      </c>
    </row>
    <row r="13" spans="1:7" ht="45" customHeight="1">
      <c r="A13" s="19" t="s">
        <v>47</v>
      </c>
      <c r="B13" s="7" t="s">
        <v>42</v>
      </c>
      <c r="C13" s="7" t="s">
        <v>9</v>
      </c>
      <c r="D13" s="8">
        <v>0.93</v>
      </c>
      <c r="E13" s="12">
        <f t="shared" ref="E13:E15" si="0">D13*$G$10*6</f>
        <v>12178.35</v>
      </c>
    </row>
    <row r="14" spans="1:7" ht="54.75" customHeight="1">
      <c r="A14" s="19" t="s">
        <v>26</v>
      </c>
      <c r="B14" s="7" t="s">
        <v>8</v>
      </c>
      <c r="C14" s="7" t="s">
        <v>9</v>
      </c>
      <c r="D14" s="8">
        <v>0.97</v>
      </c>
      <c r="E14" s="12">
        <f t="shared" si="0"/>
        <v>12702.150000000001</v>
      </c>
    </row>
    <row r="15" spans="1:7" ht="38.25">
      <c r="A15" s="19" t="s">
        <v>25</v>
      </c>
      <c r="B15" s="7" t="s">
        <v>8</v>
      </c>
      <c r="C15" s="7" t="s">
        <v>9</v>
      </c>
      <c r="D15" s="8">
        <v>1.08</v>
      </c>
      <c r="E15" s="12">
        <f t="shared" si="0"/>
        <v>14142.600000000002</v>
      </c>
    </row>
    <row r="16" spans="1:7" ht="51">
      <c r="A16" s="19" t="s">
        <v>31</v>
      </c>
      <c r="B16" s="7" t="s">
        <v>42</v>
      </c>
      <c r="C16" s="7" t="s">
        <v>9</v>
      </c>
      <c r="D16" s="27">
        <f>G10/6/E16</f>
        <v>0.18297283702213279</v>
      </c>
      <c r="E16" s="31">
        <v>1988</v>
      </c>
      <c r="G16" s="11"/>
    </row>
    <row r="17" spans="1:8">
      <c r="A17" s="13" t="s">
        <v>11</v>
      </c>
      <c r="B17" s="7" t="s">
        <v>42</v>
      </c>
      <c r="C17" s="7" t="s">
        <v>9</v>
      </c>
      <c r="D17" s="8">
        <v>0.13</v>
      </c>
      <c r="E17" s="12">
        <f>D17*$G$10*6</f>
        <v>1702.3500000000001</v>
      </c>
    </row>
    <row r="18" spans="1:8" ht="38.25">
      <c r="A18" s="13" t="s">
        <v>10</v>
      </c>
      <c r="B18" s="7" t="s">
        <v>37</v>
      </c>
      <c r="C18" s="7" t="s">
        <v>9</v>
      </c>
      <c r="D18" s="7">
        <v>3.88</v>
      </c>
      <c r="E18" s="12">
        <f t="shared" ref="E18:E26" si="1">D18*$G$10*6</f>
        <v>50808.600000000006</v>
      </c>
    </row>
    <row r="19" spans="1:8">
      <c r="A19" s="13" t="s">
        <v>28</v>
      </c>
      <c r="B19" s="7" t="s">
        <v>8</v>
      </c>
      <c r="C19" s="7" t="s">
        <v>9</v>
      </c>
      <c r="D19" s="8">
        <v>3.98</v>
      </c>
      <c r="E19" s="12">
        <f t="shared" si="1"/>
        <v>52118.100000000006</v>
      </c>
    </row>
    <row r="20" spans="1:8" ht="25.5">
      <c r="A20" s="13" t="s">
        <v>12</v>
      </c>
      <c r="B20" s="7" t="s">
        <v>13</v>
      </c>
      <c r="C20" s="7" t="s">
        <v>9</v>
      </c>
      <c r="D20" s="8">
        <v>0.98</v>
      </c>
      <c r="E20" s="12">
        <f t="shared" si="1"/>
        <v>12833.099999999999</v>
      </c>
    </row>
    <row r="21" spans="1:8" ht="25.5">
      <c r="A21" s="19" t="s">
        <v>32</v>
      </c>
      <c r="B21" s="7" t="s">
        <v>13</v>
      </c>
      <c r="C21" s="7" t="s">
        <v>9</v>
      </c>
      <c r="D21" s="28">
        <v>0.85</v>
      </c>
      <c r="E21" s="12">
        <f t="shared" si="1"/>
        <v>11130.75</v>
      </c>
      <c r="G21" s="11"/>
    </row>
    <row r="22" spans="1:8" ht="25.5">
      <c r="A22" s="19" t="s">
        <v>33</v>
      </c>
      <c r="B22" s="7" t="s">
        <v>13</v>
      </c>
      <c r="C22" s="7" t="s">
        <v>9</v>
      </c>
      <c r="D22" s="9">
        <v>0.61</v>
      </c>
      <c r="E22" s="12">
        <f t="shared" si="1"/>
        <v>7987.9500000000007</v>
      </c>
    </row>
    <row r="23" spans="1:8" ht="25.5">
      <c r="A23" s="13" t="s">
        <v>14</v>
      </c>
      <c r="B23" s="7" t="s">
        <v>13</v>
      </c>
      <c r="C23" s="7" t="s">
        <v>9</v>
      </c>
      <c r="D23" s="7">
        <v>0.35</v>
      </c>
      <c r="E23" s="12">
        <f t="shared" si="1"/>
        <v>4583.25</v>
      </c>
    </row>
    <row r="24" spans="1:8" ht="25.5">
      <c r="A24" s="13" t="s">
        <v>15</v>
      </c>
      <c r="B24" s="7" t="s">
        <v>8</v>
      </c>
      <c r="C24" s="7" t="s">
        <v>9</v>
      </c>
      <c r="D24" s="7">
        <v>1.37</v>
      </c>
      <c r="E24" s="12">
        <f t="shared" si="1"/>
        <v>17940.150000000001</v>
      </c>
    </row>
    <row r="25" spans="1:8">
      <c r="A25" s="19" t="s">
        <v>29</v>
      </c>
      <c r="B25" s="7" t="s">
        <v>8</v>
      </c>
      <c r="C25" s="7" t="s">
        <v>9</v>
      </c>
      <c r="D25" s="7">
        <v>2.2999999999999998</v>
      </c>
      <c r="E25" s="12">
        <f t="shared" si="1"/>
        <v>30118.5</v>
      </c>
      <c r="G25" s="11"/>
      <c r="H25" s="11"/>
    </row>
    <row r="26" spans="1:8" ht="25.5">
      <c r="A26" s="19" t="s">
        <v>30</v>
      </c>
      <c r="B26" s="7" t="s">
        <v>34</v>
      </c>
      <c r="C26" s="7" t="s">
        <v>9</v>
      </c>
      <c r="D26" s="7">
        <v>0.13</v>
      </c>
      <c r="E26" s="12">
        <f t="shared" si="1"/>
        <v>1702.3500000000001</v>
      </c>
      <c r="G26" s="11"/>
      <c r="H26" s="11"/>
    </row>
    <row r="27" spans="1:8">
      <c r="A27" s="24" t="s">
        <v>39</v>
      </c>
      <c r="B27" s="25" t="s">
        <v>43</v>
      </c>
      <c r="C27" s="25" t="s">
        <v>41</v>
      </c>
      <c r="D27" s="25" t="s">
        <v>46</v>
      </c>
      <c r="E27" s="26">
        <v>3944.63</v>
      </c>
      <c r="G27" s="11"/>
      <c r="H27" s="11"/>
    </row>
    <row r="28" spans="1:8">
      <c r="A28" s="24" t="s">
        <v>40</v>
      </c>
      <c r="B28" s="25" t="s">
        <v>43</v>
      </c>
      <c r="C28" s="25" t="s">
        <v>41</v>
      </c>
      <c r="D28" s="25" t="s">
        <v>46</v>
      </c>
      <c r="E28" s="26">
        <v>29070.87</v>
      </c>
      <c r="G28" s="11"/>
      <c r="H28" s="11"/>
    </row>
    <row r="29" spans="1:8">
      <c r="A29" s="24" t="s">
        <v>53</v>
      </c>
      <c r="B29" s="25" t="s">
        <v>54</v>
      </c>
      <c r="C29" s="25" t="s">
        <v>41</v>
      </c>
      <c r="D29" s="25" t="s">
        <v>48</v>
      </c>
      <c r="E29" s="26">
        <v>1150</v>
      </c>
      <c r="G29" s="11"/>
      <c r="H29" s="11"/>
    </row>
    <row r="30" spans="1:8">
      <c r="A30" s="24" t="s">
        <v>55</v>
      </c>
      <c r="B30" s="25" t="s">
        <v>54</v>
      </c>
      <c r="C30" s="25" t="s">
        <v>41</v>
      </c>
      <c r="D30" s="25" t="s">
        <v>48</v>
      </c>
      <c r="E30" s="26">
        <v>5000</v>
      </c>
      <c r="G30" s="11"/>
      <c r="H30" s="11"/>
    </row>
    <row r="31" spans="1:8">
      <c r="A31" s="24" t="s">
        <v>58</v>
      </c>
      <c r="B31" s="25" t="s">
        <v>59</v>
      </c>
      <c r="C31" s="25" t="s">
        <v>41</v>
      </c>
      <c r="D31" s="25" t="s">
        <v>48</v>
      </c>
      <c r="E31" s="26">
        <v>1692</v>
      </c>
      <c r="G31" s="11"/>
      <c r="H31" s="11"/>
    </row>
    <row r="32" spans="1:8" ht="19.5" thickBot="1">
      <c r="A32" s="20" t="s">
        <v>16</v>
      </c>
      <c r="B32" s="21"/>
      <c r="C32" s="21"/>
      <c r="D32" s="22"/>
      <c r="E32" s="23">
        <f>SUM(E12:E31)</f>
        <v>283662.55000000005</v>
      </c>
      <c r="G32" s="11"/>
      <c r="H32" s="11"/>
    </row>
    <row r="33" spans="1:5">
      <c r="A33" s="5"/>
      <c r="B33" s="5"/>
      <c r="C33" s="5"/>
      <c r="D33" s="5"/>
      <c r="E33" s="6"/>
    </row>
    <row r="34" spans="1:5" ht="33" customHeight="1">
      <c r="A34" s="34" t="s">
        <v>60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 ht="15" customHeight="1">
      <c r="A36" s="34" t="s">
        <v>45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44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3" customHeight="1">
      <c r="A40" s="34" t="s">
        <v>17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18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49</v>
      </c>
      <c r="B45" s="5" t="s">
        <v>50</v>
      </c>
      <c r="C45" s="5"/>
      <c r="D45" s="5"/>
      <c r="E45" s="6" t="s">
        <v>21</v>
      </c>
    </row>
    <row r="46" spans="1:5">
      <c r="A46" s="5"/>
      <c r="B46" s="5"/>
      <c r="C46" s="5"/>
      <c r="D46" s="5"/>
      <c r="E46" s="6" t="s">
        <v>23</v>
      </c>
    </row>
    <row r="47" spans="1:5">
      <c r="A47" s="5"/>
      <c r="B47" s="5"/>
      <c r="C47" s="5"/>
      <c r="D47" s="5"/>
      <c r="E47" s="6"/>
    </row>
    <row r="48" spans="1:5">
      <c r="A48" s="5" t="s">
        <v>19</v>
      </c>
      <c r="B48" s="5" t="s">
        <v>38</v>
      </c>
      <c r="C48" s="5"/>
      <c r="D48" s="5"/>
    </row>
    <row r="49" spans="1:5">
      <c r="A49" s="5"/>
      <c r="B49" s="35" t="s">
        <v>51</v>
      </c>
      <c r="C49" s="35"/>
      <c r="D49" s="3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24</v>
      </c>
      <c r="B52" s="5" t="s">
        <v>20</v>
      </c>
      <c r="C52" s="5"/>
      <c r="D52" s="5"/>
      <c r="E52" s="6" t="s">
        <v>21</v>
      </c>
    </row>
    <row r="53" spans="1:5">
      <c r="A53" s="5"/>
      <c r="B53" s="37" t="s">
        <v>22</v>
      </c>
      <c r="C53" s="37"/>
      <c r="D53" s="37"/>
      <c r="E53" s="6" t="s">
        <v>23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7:E7"/>
    <mergeCell ref="A9:E9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topLeftCell="A23" workbookViewId="0">
      <selection activeCell="G39" sqref="G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32.2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52</v>
      </c>
      <c r="E4" s="40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4" t="s">
        <v>36</v>
      </c>
      <c r="B7" s="34"/>
      <c r="C7" s="34"/>
      <c r="D7" s="34"/>
      <c r="E7" s="34"/>
    </row>
    <row r="8" spans="1:7">
      <c r="A8" s="3"/>
      <c r="B8" s="3"/>
      <c r="C8" s="3"/>
      <c r="D8" s="3"/>
      <c r="E8" s="4"/>
    </row>
    <row r="9" spans="1:7" ht="45.75" customHeight="1">
      <c r="A9" s="34" t="s">
        <v>35</v>
      </c>
      <c r="B9" s="34"/>
      <c r="C9" s="34"/>
      <c r="D9" s="34"/>
      <c r="E9" s="34"/>
    </row>
    <row r="10" spans="1:7" ht="15.75" thickBot="1">
      <c r="A10" s="5"/>
      <c r="B10" s="5"/>
      <c r="C10" s="5"/>
      <c r="D10" s="5"/>
      <c r="E10" s="6"/>
      <c r="G10">
        <v>2182.5</v>
      </c>
    </row>
    <row r="11" spans="1:7" ht="75">
      <c r="A11" s="14" t="s">
        <v>3</v>
      </c>
      <c r="B11" s="15" t="s">
        <v>4</v>
      </c>
      <c r="C11" s="15" t="s">
        <v>5</v>
      </c>
      <c r="D11" s="16" t="s">
        <v>6</v>
      </c>
      <c r="E11" s="17" t="s">
        <v>7</v>
      </c>
    </row>
    <row r="12" spans="1:7" ht="45.75" customHeight="1">
      <c r="A12" s="18" t="s">
        <v>27</v>
      </c>
      <c r="B12" s="7" t="s">
        <v>8</v>
      </c>
      <c r="C12" s="7" t="s">
        <v>9</v>
      </c>
      <c r="D12" s="8">
        <v>0.83</v>
      </c>
      <c r="E12" s="12">
        <f t="shared" ref="E12:E19" si="0">D12*$G$10*3</f>
        <v>5434.4249999999993</v>
      </c>
    </row>
    <row r="13" spans="1:7" ht="45" customHeight="1">
      <c r="A13" s="19" t="s">
        <v>47</v>
      </c>
      <c r="B13" s="7" t="s">
        <v>42</v>
      </c>
      <c r="C13" s="7" t="s">
        <v>9</v>
      </c>
      <c r="D13" s="8">
        <v>0.93</v>
      </c>
      <c r="E13" s="12">
        <f t="shared" si="0"/>
        <v>6089.1750000000002</v>
      </c>
    </row>
    <row r="14" spans="1:7" ht="54.75" customHeight="1">
      <c r="A14" s="19" t="s">
        <v>26</v>
      </c>
      <c r="B14" s="7" t="s">
        <v>8</v>
      </c>
      <c r="C14" s="7" t="s">
        <v>9</v>
      </c>
      <c r="D14" s="8">
        <v>0.97</v>
      </c>
      <c r="E14" s="12">
        <f t="shared" si="0"/>
        <v>6351.0750000000007</v>
      </c>
    </row>
    <row r="15" spans="1:7" ht="38.25">
      <c r="A15" s="19" t="s">
        <v>25</v>
      </c>
      <c r="B15" s="7" t="s">
        <v>8</v>
      </c>
      <c r="C15" s="7" t="s">
        <v>9</v>
      </c>
      <c r="D15" s="8">
        <v>1.08</v>
      </c>
      <c r="E15" s="12">
        <f t="shared" si="0"/>
        <v>7071.3000000000011</v>
      </c>
    </row>
    <row r="16" spans="1:7" ht="51">
      <c r="A16" s="19" t="s">
        <v>31</v>
      </c>
      <c r="B16" s="7" t="s">
        <v>42</v>
      </c>
      <c r="C16" s="7" t="s">
        <v>9</v>
      </c>
      <c r="D16" s="27">
        <f>G10/3/E16</f>
        <v>0.36594567404426559</v>
      </c>
      <c r="E16" s="12">
        <v>1988</v>
      </c>
      <c r="G16" s="11"/>
    </row>
    <row r="17" spans="1:8">
      <c r="A17" s="13" t="s">
        <v>11</v>
      </c>
      <c r="B17" s="7" t="s">
        <v>42</v>
      </c>
      <c r="C17" s="7" t="s">
        <v>9</v>
      </c>
      <c r="D17" s="8">
        <v>0.13</v>
      </c>
      <c r="E17" s="12">
        <f t="shared" si="0"/>
        <v>851.17500000000007</v>
      </c>
    </row>
    <row r="18" spans="1:8" ht="38.25">
      <c r="A18" s="13" t="s">
        <v>10</v>
      </c>
      <c r="B18" s="7" t="s">
        <v>37</v>
      </c>
      <c r="C18" s="7" t="s">
        <v>9</v>
      </c>
      <c r="D18" s="7">
        <v>3.88</v>
      </c>
      <c r="E18" s="12">
        <f t="shared" si="0"/>
        <v>25404.300000000003</v>
      </c>
    </row>
    <row r="19" spans="1:8">
      <c r="A19" s="13" t="s">
        <v>28</v>
      </c>
      <c r="B19" s="7" t="s">
        <v>8</v>
      </c>
      <c r="C19" s="7" t="s">
        <v>9</v>
      </c>
      <c r="D19" s="8">
        <v>3.98</v>
      </c>
      <c r="E19" s="12">
        <f t="shared" si="0"/>
        <v>26059.050000000003</v>
      </c>
    </row>
    <row r="20" spans="1:8" ht="25.5">
      <c r="A20" s="13" t="s">
        <v>12</v>
      </c>
      <c r="B20" s="7" t="s">
        <v>13</v>
      </c>
      <c r="C20" s="7" t="s">
        <v>9</v>
      </c>
      <c r="D20" s="8">
        <v>0.98</v>
      </c>
      <c r="E20" s="12">
        <f>D20*$G$10*3</f>
        <v>6416.5499999999993</v>
      </c>
    </row>
    <row r="21" spans="1:8" ht="25.5">
      <c r="A21" s="19" t="s">
        <v>32</v>
      </c>
      <c r="B21" s="7" t="s">
        <v>13</v>
      </c>
      <c r="C21" s="7" t="s">
        <v>9</v>
      </c>
      <c r="D21" s="28">
        <v>0.85</v>
      </c>
      <c r="E21" s="12">
        <f t="shared" ref="E21:E26" si="1">D21*$G$10*3</f>
        <v>5565.375</v>
      </c>
      <c r="G21" s="11"/>
    </row>
    <row r="22" spans="1:8" ht="25.5">
      <c r="A22" s="19" t="s">
        <v>33</v>
      </c>
      <c r="B22" s="7" t="s">
        <v>13</v>
      </c>
      <c r="C22" s="7" t="s">
        <v>9</v>
      </c>
      <c r="D22" s="9">
        <v>0.61</v>
      </c>
      <c r="E22" s="12">
        <f t="shared" si="1"/>
        <v>3993.9750000000004</v>
      </c>
    </row>
    <row r="23" spans="1:8" ht="25.5">
      <c r="A23" s="13" t="s">
        <v>14</v>
      </c>
      <c r="B23" s="7" t="s">
        <v>13</v>
      </c>
      <c r="C23" s="7" t="s">
        <v>9</v>
      </c>
      <c r="D23" s="7">
        <v>0.35</v>
      </c>
      <c r="E23" s="12">
        <f t="shared" si="1"/>
        <v>2291.625</v>
      </c>
    </row>
    <row r="24" spans="1:8" ht="25.5">
      <c r="A24" s="13" t="s">
        <v>15</v>
      </c>
      <c r="B24" s="7" t="s">
        <v>8</v>
      </c>
      <c r="C24" s="7" t="s">
        <v>9</v>
      </c>
      <c r="D24" s="7">
        <v>1.37</v>
      </c>
      <c r="E24" s="12">
        <f t="shared" si="1"/>
        <v>8970.0750000000007</v>
      </c>
    </row>
    <row r="25" spans="1:8">
      <c r="A25" s="19" t="s">
        <v>29</v>
      </c>
      <c r="B25" s="7" t="s">
        <v>8</v>
      </c>
      <c r="C25" s="7" t="s">
        <v>9</v>
      </c>
      <c r="D25" s="7">
        <v>2.2999999999999998</v>
      </c>
      <c r="E25" s="12">
        <f t="shared" si="1"/>
        <v>15059.25</v>
      </c>
      <c r="G25" s="11"/>
      <c r="H25" s="11"/>
    </row>
    <row r="26" spans="1:8" ht="25.5">
      <c r="A26" s="19" t="s">
        <v>30</v>
      </c>
      <c r="B26" s="7" t="s">
        <v>34</v>
      </c>
      <c r="C26" s="7" t="s">
        <v>9</v>
      </c>
      <c r="D26" s="7">
        <v>0.13</v>
      </c>
      <c r="E26" s="12">
        <f t="shared" si="1"/>
        <v>851.17500000000007</v>
      </c>
      <c r="G26" s="11"/>
      <c r="H26" s="11"/>
    </row>
    <row r="27" spans="1:8">
      <c r="A27" s="24" t="s">
        <v>39</v>
      </c>
      <c r="B27" s="25" t="s">
        <v>43</v>
      </c>
      <c r="C27" s="25" t="s">
        <v>41</v>
      </c>
      <c r="D27" s="25" t="s">
        <v>46</v>
      </c>
      <c r="E27" s="26">
        <v>0</v>
      </c>
      <c r="G27" s="11"/>
      <c r="H27" s="11"/>
    </row>
    <row r="28" spans="1:8">
      <c r="A28" s="24" t="s">
        <v>40</v>
      </c>
      <c r="B28" s="25" t="s">
        <v>43</v>
      </c>
      <c r="C28" s="25" t="s">
        <v>41</v>
      </c>
      <c r="D28" s="25" t="s">
        <v>46</v>
      </c>
      <c r="E28" s="26">
        <v>15097.34</v>
      </c>
      <c r="G28" s="11"/>
      <c r="H28" s="11"/>
    </row>
    <row r="29" spans="1:8">
      <c r="A29" s="24" t="s">
        <v>53</v>
      </c>
      <c r="B29" s="25" t="s">
        <v>54</v>
      </c>
      <c r="C29" s="25" t="s">
        <v>41</v>
      </c>
      <c r="D29" s="25" t="s">
        <v>48</v>
      </c>
      <c r="E29" s="26">
        <v>1150</v>
      </c>
      <c r="G29" s="11"/>
      <c r="H29" s="11"/>
    </row>
    <row r="30" spans="1:8">
      <c r="A30" s="24" t="s">
        <v>55</v>
      </c>
      <c r="B30" s="25" t="s">
        <v>54</v>
      </c>
      <c r="C30" s="25" t="s">
        <v>41</v>
      </c>
      <c r="D30" s="25" t="s">
        <v>48</v>
      </c>
      <c r="E30" s="26">
        <v>5000</v>
      </c>
      <c r="G30" s="11"/>
      <c r="H30" s="11"/>
    </row>
    <row r="31" spans="1:8" ht="19.5" thickBot="1">
      <c r="A31" s="20" t="s">
        <v>16</v>
      </c>
      <c r="B31" s="21"/>
      <c r="C31" s="21"/>
      <c r="D31" s="22"/>
      <c r="E31" s="23">
        <f>SUM(E12:E30)</f>
        <v>143643.86500000002</v>
      </c>
      <c r="G31" s="11"/>
      <c r="H31" s="11"/>
    </row>
    <row r="32" spans="1:8">
      <c r="A32" s="5"/>
      <c r="B32" s="5"/>
      <c r="C32" s="5"/>
      <c r="D32" s="5"/>
      <c r="E32" s="6"/>
    </row>
    <row r="33" spans="1:5" ht="33" customHeight="1">
      <c r="A33" s="34" t="s">
        <v>56</v>
      </c>
      <c r="B33" s="34"/>
      <c r="C33" s="34"/>
      <c r="D33" s="34"/>
      <c r="E33" s="34"/>
    </row>
    <row r="34" spans="1:5">
      <c r="A34" s="5"/>
      <c r="B34" s="5"/>
      <c r="C34" s="5"/>
      <c r="D34" s="5"/>
      <c r="E34" s="6"/>
    </row>
    <row r="35" spans="1:5" ht="15" customHeight="1">
      <c r="A35" s="34" t="s">
        <v>45</v>
      </c>
      <c r="B35" s="34"/>
      <c r="C35" s="34"/>
      <c r="D35" s="34"/>
      <c r="E35" s="34"/>
    </row>
    <row r="36" spans="1:5">
      <c r="A36" s="5"/>
      <c r="B36" s="5"/>
      <c r="C36" s="5"/>
      <c r="D36" s="5"/>
      <c r="E36" s="6"/>
    </row>
    <row r="37" spans="1:5">
      <c r="A37" s="35" t="s">
        <v>44</v>
      </c>
      <c r="B37" s="35"/>
      <c r="C37" s="35"/>
      <c r="D37" s="35"/>
      <c r="E37" s="35"/>
    </row>
    <row r="38" spans="1:5">
      <c r="A38" s="5"/>
      <c r="B38" s="5"/>
      <c r="C38" s="5"/>
      <c r="D38" s="5"/>
      <c r="E38" s="6"/>
    </row>
    <row r="39" spans="1:5" ht="33" customHeight="1">
      <c r="A39" s="34" t="s">
        <v>17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/>
      <c r="B41" s="5"/>
      <c r="C41" s="5"/>
      <c r="D41" s="5"/>
      <c r="E41" s="6"/>
    </row>
    <row r="42" spans="1:5">
      <c r="A42" s="36" t="s">
        <v>18</v>
      </c>
      <c r="B42" s="36"/>
      <c r="C42" s="36"/>
      <c r="D42" s="36"/>
      <c r="E42" s="36"/>
    </row>
    <row r="43" spans="1:5">
      <c r="A43" s="5"/>
      <c r="B43" s="5"/>
      <c r="C43" s="5"/>
      <c r="D43" s="5"/>
      <c r="E43" s="6"/>
    </row>
    <row r="44" spans="1:5">
      <c r="A44" s="5" t="s">
        <v>49</v>
      </c>
      <c r="B44" s="5" t="s">
        <v>50</v>
      </c>
      <c r="C44" s="5"/>
      <c r="D44" s="5"/>
      <c r="E44" s="6" t="s">
        <v>21</v>
      </c>
    </row>
    <row r="45" spans="1:5">
      <c r="A45" s="5"/>
      <c r="B45" s="5"/>
      <c r="C45" s="5"/>
      <c r="D45" s="5"/>
      <c r="E45" s="6" t="s">
        <v>23</v>
      </c>
    </row>
    <row r="46" spans="1:5">
      <c r="A46" s="5"/>
      <c r="B46" s="5"/>
      <c r="C46" s="5"/>
      <c r="D46" s="5"/>
      <c r="E46" s="6"/>
    </row>
    <row r="47" spans="1:5">
      <c r="A47" s="5" t="s">
        <v>19</v>
      </c>
      <c r="B47" s="5" t="s">
        <v>38</v>
      </c>
      <c r="C47" s="5"/>
      <c r="D47" s="5"/>
    </row>
    <row r="48" spans="1:5">
      <c r="A48" s="5"/>
      <c r="B48" s="35" t="s">
        <v>51</v>
      </c>
      <c r="C48" s="35"/>
      <c r="D48" s="35"/>
      <c r="E48" s="6" t="s">
        <v>21</v>
      </c>
    </row>
    <row r="49" spans="1:5">
      <c r="A49" s="5"/>
      <c r="B49" s="5"/>
      <c r="C49" s="5"/>
      <c r="D49" s="5"/>
      <c r="E49" s="6" t="s">
        <v>23</v>
      </c>
    </row>
    <row r="50" spans="1:5">
      <c r="A50" s="5"/>
      <c r="B50" s="5"/>
      <c r="C50" s="5"/>
      <c r="D50" s="5"/>
      <c r="E50" s="6"/>
    </row>
    <row r="51" spans="1:5">
      <c r="A51" s="5" t="s">
        <v>24</v>
      </c>
      <c r="B51" s="5" t="s">
        <v>20</v>
      </c>
      <c r="C51" s="5"/>
      <c r="D51" s="5"/>
      <c r="E51" s="6" t="s">
        <v>21</v>
      </c>
    </row>
    <row r="52" spans="1:5">
      <c r="A52" s="5"/>
      <c r="B52" s="37" t="s">
        <v>22</v>
      </c>
      <c r="C52" s="37"/>
      <c r="D52" s="37"/>
      <c r="E52" s="6" t="s">
        <v>23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2025-03-12T08:17:54Z</cp:lastPrinted>
  <dcterms:created xsi:type="dcterms:W3CDTF">2017-03-13T08:54:22Z</dcterms:created>
  <dcterms:modified xsi:type="dcterms:W3CDTF">2025-03-12T12:59:26Z</dcterms:modified>
</cp:coreProperties>
</file>