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 кв" sheetId="18" r:id="rId2"/>
    <sheet name="2 кв" sheetId="17" r:id="rId3"/>
    <sheet name="1 кв" sheetId="16" r:id="rId4"/>
  </sheets>
  <calcPr calcId="125725" iterateDelta="1E-4"/>
</workbook>
</file>

<file path=xl/calcChain.xml><?xml version="1.0" encoding="utf-8"?>
<calcChain xmlns="http://schemas.openxmlformats.org/spreadsheetml/2006/main">
  <c r="E41" i="19"/>
  <c r="D18"/>
  <c r="E19"/>
  <c r="D13"/>
  <c r="E20"/>
  <c r="E21"/>
  <c r="E22"/>
  <c r="E23"/>
  <c r="E24"/>
  <c r="E25"/>
  <c r="E26"/>
  <c r="E27"/>
  <c r="E28"/>
  <c r="E15"/>
  <c r="E16"/>
  <c r="E14"/>
  <c r="E12"/>
  <c r="E37" i="18"/>
  <c r="D18" l="1"/>
  <c r="D13"/>
  <c r="E20"/>
  <c r="E21"/>
  <c r="E22"/>
  <c r="E23"/>
  <c r="E24"/>
  <c r="E25"/>
  <c r="E26"/>
  <c r="E27"/>
  <c r="E28"/>
  <c r="E19"/>
  <c r="E15"/>
  <c r="E16"/>
  <c r="E17"/>
  <c r="E14"/>
  <c r="E12"/>
  <c r="E34" i="17"/>
  <c r="D18"/>
  <c r="D13"/>
  <c r="E15"/>
  <c r="E16"/>
  <c r="E17"/>
  <c r="E19"/>
  <c r="E20"/>
  <c r="E21"/>
  <c r="E22"/>
  <c r="E23"/>
  <c r="E24"/>
  <c r="E25"/>
  <c r="E26"/>
  <c r="E27"/>
  <c r="E28"/>
  <c r="E14"/>
  <c r="E12"/>
  <c r="E32" i="16"/>
  <c r="D13"/>
  <c r="E14"/>
  <c r="E15"/>
  <c r="E16"/>
  <c r="E17"/>
  <c r="E18"/>
  <c r="E19"/>
  <c r="E20"/>
  <c r="E21"/>
  <c r="E22"/>
  <c r="E23"/>
  <c r="E24"/>
  <c r="E25"/>
  <c r="E26"/>
  <c r="E27"/>
  <c r="E28"/>
  <c r="E12"/>
</calcChain>
</file>

<file path=xl/sharedStrings.xml><?xml version="1.0" encoding="utf-8"?>
<sst xmlns="http://schemas.openxmlformats.org/spreadsheetml/2006/main" count="439" uniqueCount="74">
  <si>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</si>
  <si>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</si>
  <si>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</si>
  <si>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</si>
  <si>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</si>
  <si>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</si>
  <si>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</si>
  <si>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</si>
  <si>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</si>
  <si>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</si>
  <si>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</si>
  <si>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</si>
  <si>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</si>
  <si>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</si>
  <si>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</si>
  <si>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</si>
  <si>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</si>
  <si>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</si>
  <si>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</si>
  <si>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</si>
  <si>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</si>
  <si>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</si>
  <si>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</si>
  <si>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</si>
  <si>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</si>
  <si>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</si>
  <si>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</si>
  <si>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</si>
  <si>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</si>
  <si>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Техобслуживание лифтов</t>
  </si>
  <si>
    <t>Техническое освидетельствование лифтов</t>
  </si>
  <si>
    <t>Работы, выполняемые в целях надлежащего содержания систем вентиляции и дымоудаления МКД</t>
  </si>
  <si>
    <t>Работы, выполняемые в целях надлежащего содержания систем теплоснабжения (отопление) в МКД</t>
  </si>
  <si>
    <t>Техническое обслуживание узла учета ИТП</t>
  </si>
  <si>
    <t>Работы выполняемые в целях надлежащего содержания систем внутридомового газового оборудования в МКД</t>
  </si>
  <si>
    <t>один раз в год</t>
  </si>
  <si>
    <t>1. Исполнителем предъявлены к приемке следующие оказанные на основании договора подряда № 99у от 01.05.2015 г. услуги и выполненные работы по содержанию и текущему ремонту общего имущества в МКД расположенного по адресу ул. Гвардейский,7</t>
  </si>
  <si>
    <t>Работы по санитарному содержанию мусоропровода и лифтов</t>
  </si>
  <si>
    <t>Ведение спецсчета</t>
  </si>
  <si>
    <t>по графику</t>
  </si>
  <si>
    <t>руб</t>
  </si>
  <si>
    <t>ОДН электроэнергия</t>
  </si>
  <si>
    <t>Генеральный директор ООО УК "Авантаж"</t>
  </si>
  <si>
    <t>Водоснабжения и водоотведение СОИ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</si>
  <si>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</si>
  <si>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</si>
  <si>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</si>
  <si>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Гвардейский 7</t>
    </r>
    <r>
      <rPr>
        <sz val="11"/>
        <rFont val="Times New Roman"/>
        <family val="1"/>
        <charset val="204"/>
      </rPr>
      <t>, именуемые в дальнейшем "Заказчик", в лице Казаковой Е.П. являющегося собственником квартиры № 125,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</si>
  <si>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тариф</t>
  </si>
  <si>
    <t>смета</t>
  </si>
  <si>
    <t>01 января 2024 г.</t>
  </si>
  <si>
    <t>Составил:</t>
  </si>
  <si>
    <t>Начальник ПЭО Лебедева О.И</t>
  </si>
  <si>
    <t>Миткалов П.Н.</t>
  </si>
  <si>
    <t>Замена трубы</t>
  </si>
  <si>
    <t>март</t>
  </si>
  <si>
    <t>2. Всего за период с 01.01.2024 г по 31.03.2024 г. выполненно работ (оказанно услуг) на общую сумму 502229 (пятьсот две тысячи двести двадцать девять) рублей 05 коп.</t>
  </si>
  <si>
    <t>01 июля 2024 г.</t>
  </si>
  <si>
    <t>май</t>
  </si>
  <si>
    <t>2. Всего за период с 01.01.2024 г по 30.06.2024 г. выполненно работ (оказанно услуг) на общую сумму 988271 (девятьсот восемьдесят восемь тысяч двести семьдесят один) рубль 51 коп.</t>
  </si>
  <si>
    <t>01 октября 2024 г.</t>
  </si>
  <si>
    <t>август</t>
  </si>
  <si>
    <t>Поверка приборов учета</t>
  </si>
  <si>
    <t>июнь</t>
  </si>
  <si>
    <t>Строительно-техническое исследование</t>
  </si>
  <si>
    <t>июль</t>
  </si>
  <si>
    <t>2. Всего за период с 01.01.2024 г по 30.09.2024 г. выполненно работ (оказанно услуг) на общую сумму 1517925 (один миллион пятьсот семнадцать тысяч девятьсот двадцать пять) рублей 43 коп.</t>
  </si>
  <si>
    <t>Ефимова Т.И.</t>
  </si>
  <si>
    <t>01 января 2025 г.</t>
  </si>
  <si>
    <t>Замена крана в подвале</t>
  </si>
  <si>
    <t>ноябрь</t>
  </si>
  <si>
    <t>счет</t>
  </si>
  <si>
    <t>Приобритение насоса  (провайдеры)</t>
  </si>
  <si>
    <t>2. Всего за период с 01.01.2024 г по 31.12.2024 г. выполненно работ (оказанно услуг) на общую сумму 2210628 (два миллиона двести десять тысяч шестьсот двадцать восемь) рублей 92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</si>
</sst>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2" fontId="4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2"/>
  <sheetViews>
    <sheetView tabSelected="1" topLeftCell="A29" workbookViewId="0">
      <selection activeCell="F47" sqref="F4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3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6" t="s">
        <v>2</v>
      </c>
      <c r="B4" s="1"/>
      <c r="C4" s="1"/>
      <c r="D4" s="41" t="s">
        <v>68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2" t="s">
        <v>47</v>
      </c>
      <c r="B7" s="42"/>
      <c r="C7" s="42"/>
      <c r="D7" s="42"/>
      <c r="E7" s="42"/>
    </row>
    <row r="8" spans="1:7">
      <c r="A8" s="3"/>
      <c r="B8" s="3"/>
      <c r="C8" s="3"/>
      <c r="D8" s="3"/>
      <c r="E8" s="4"/>
    </row>
    <row r="9" spans="1:7" ht="45.75" customHeight="1">
      <c r="A9" s="42" t="s">
        <v>36</v>
      </c>
      <c r="B9" s="42"/>
      <c r="C9" s="42"/>
      <c r="D9" s="42"/>
      <c r="E9" s="42"/>
    </row>
    <row r="10" spans="1:7" ht="15.75" thickBot="1">
      <c r="A10" s="5"/>
      <c r="B10" s="5"/>
      <c r="C10" s="5"/>
      <c r="D10" s="5"/>
      <c r="E10" s="6"/>
      <c r="G10">
        <v>8209.4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0.42</v>
      </c>
      <c r="E12" s="10">
        <f>D12*$G$10*12</f>
        <v>41375.375999999997</v>
      </c>
    </row>
    <row r="13" spans="1:7" ht="45.75" customHeight="1">
      <c r="A13" s="7" t="s">
        <v>31</v>
      </c>
      <c r="B13" s="8" t="s">
        <v>39</v>
      </c>
      <c r="C13" s="8" t="s">
        <v>9</v>
      </c>
      <c r="D13" s="27">
        <f>E13/12/G10</f>
        <v>0.35934416644334544</v>
      </c>
      <c r="E13" s="30">
        <v>35400</v>
      </c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0.97</v>
      </c>
      <c r="E14" s="10">
        <f>D14*$G$10*12</f>
        <v>95557.415999999997</v>
      </c>
    </row>
    <row r="15" spans="1:7" ht="38.25">
      <c r="A15" s="22" t="s">
        <v>25</v>
      </c>
      <c r="B15" s="8" t="s">
        <v>8</v>
      </c>
      <c r="C15" s="8" t="s">
        <v>9</v>
      </c>
      <c r="D15" s="9">
        <v>1.08</v>
      </c>
      <c r="E15" s="10">
        <f t="shared" ref="E15:E16" si="0">D15*$G$10*12</f>
        <v>106393.82399999999</v>
      </c>
    </row>
    <row r="16" spans="1:7" ht="38.25">
      <c r="A16" s="7" t="s">
        <v>32</v>
      </c>
      <c r="B16" s="8" t="s">
        <v>8</v>
      </c>
      <c r="C16" s="8" t="s">
        <v>9</v>
      </c>
      <c r="D16" s="9">
        <v>1.81</v>
      </c>
      <c r="E16" s="10">
        <f t="shared" si="0"/>
        <v>178308.16800000001</v>
      </c>
    </row>
    <row r="17" spans="1:8" ht="25.5">
      <c r="A17" s="7" t="s">
        <v>33</v>
      </c>
      <c r="B17" s="8" t="s">
        <v>8</v>
      </c>
      <c r="C17" s="8" t="s">
        <v>9</v>
      </c>
      <c r="D17" s="9">
        <v>0.27</v>
      </c>
      <c r="E17" s="10">
        <v>27192.47</v>
      </c>
    </row>
    <row r="18" spans="1:8" ht="51">
      <c r="A18" s="7" t="s">
        <v>34</v>
      </c>
      <c r="B18" s="8" t="s">
        <v>39</v>
      </c>
      <c r="C18" s="8" t="s">
        <v>9</v>
      </c>
      <c r="D18" s="27">
        <f>E18/12/G10</f>
        <v>7.3131613353797684E-2</v>
      </c>
      <c r="E18" s="30">
        <v>7204.4</v>
      </c>
    </row>
    <row r="19" spans="1:8">
      <c r="A19" s="7" t="s">
        <v>11</v>
      </c>
      <c r="B19" s="8" t="s">
        <v>39</v>
      </c>
      <c r="C19" s="8" t="s">
        <v>9</v>
      </c>
      <c r="D19" s="9">
        <v>0.14000000000000001</v>
      </c>
      <c r="E19" s="10">
        <f>D19*$G$10*12</f>
        <v>13791.792000000001</v>
      </c>
    </row>
    <row r="20" spans="1:8" ht="25.5">
      <c r="A20" s="7" t="s">
        <v>10</v>
      </c>
      <c r="B20" s="8" t="s">
        <v>39</v>
      </c>
      <c r="C20" s="8" t="s">
        <v>9</v>
      </c>
      <c r="D20" s="8">
        <v>2.06</v>
      </c>
      <c r="E20" s="10">
        <f t="shared" ref="E20:E28" si="1">D20*$G$10*12</f>
        <v>202936.36800000002</v>
      </c>
    </row>
    <row r="21" spans="1:8" ht="25.5">
      <c r="A21" s="22" t="s">
        <v>37</v>
      </c>
      <c r="B21" s="8" t="s">
        <v>39</v>
      </c>
      <c r="C21" s="8" t="s">
        <v>9</v>
      </c>
      <c r="D21" s="8">
        <v>2.57</v>
      </c>
      <c r="E21" s="10">
        <f t="shared" si="1"/>
        <v>253177.89600000001</v>
      </c>
    </row>
    <row r="22" spans="1:8">
      <c r="A22" s="7" t="s">
        <v>28</v>
      </c>
      <c r="B22" s="8" t="s">
        <v>8</v>
      </c>
      <c r="C22" s="8" t="s">
        <v>9</v>
      </c>
      <c r="D22" s="9">
        <v>2.84</v>
      </c>
      <c r="E22" s="10">
        <f t="shared" si="1"/>
        <v>279776.35199999996</v>
      </c>
    </row>
    <row r="23" spans="1:8" ht="25.5">
      <c r="A23" s="7" t="s">
        <v>12</v>
      </c>
      <c r="B23" s="8" t="s">
        <v>13</v>
      </c>
      <c r="C23" s="8" t="s">
        <v>9</v>
      </c>
      <c r="D23" s="9">
        <v>0.98</v>
      </c>
      <c r="E23" s="10">
        <f t="shared" si="1"/>
        <v>96542.543999999994</v>
      </c>
    </row>
    <row r="24" spans="1:8" ht="25.5">
      <c r="A24" s="7" t="s">
        <v>14</v>
      </c>
      <c r="B24" s="8" t="s">
        <v>13</v>
      </c>
      <c r="C24" s="8" t="s">
        <v>9</v>
      </c>
      <c r="D24" s="8">
        <v>0.35</v>
      </c>
      <c r="E24" s="10">
        <f t="shared" si="1"/>
        <v>34479.479999999996</v>
      </c>
    </row>
    <row r="25" spans="1:8" ht="25.5">
      <c r="A25" s="7" t="s">
        <v>15</v>
      </c>
      <c r="B25" s="8" t="s">
        <v>8</v>
      </c>
      <c r="C25" s="8" t="s">
        <v>9</v>
      </c>
      <c r="D25" s="8">
        <v>0.98</v>
      </c>
      <c r="E25" s="10">
        <f t="shared" si="1"/>
        <v>96542.543999999994</v>
      </c>
    </row>
    <row r="26" spans="1:8">
      <c r="A26" s="22" t="s">
        <v>29</v>
      </c>
      <c r="B26" s="8" t="s">
        <v>8</v>
      </c>
      <c r="C26" s="8" t="s">
        <v>9</v>
      </c>
      <c r="D26" s="8">
        <v>1.94</v>
      </c>
      <c r="E26" s="10">
        <f t="shared" si="1"/>
        <v>191114.83199999999</v>
      </c>
      <c r="G26" s="16"/>
      <c r="H26" s="16"/>
    </row>
    <row r="27" spans="1:8" ht="25.5">
      <c r="A27" s="22" t="s">
        <v>30</v>
      </c>
      <c r="B27" s="8" t="s">
        <v>35</v>
      </c>
      <c r="C27" s="8" t="s">
        <v>9</v>
      </c>
      <c r="D27" s="26">
        <v>0.15</v>
      </c>
      <c r="E27" s="10">
        <f t="shared" si="1"/>
        <v>14776.919999999998</v>
      </c>
      <c r="G27" s="16"/>
      <c r="H27" s="16"/>
    </row>
    <row r="28" spans="1:8">
      <c r="A28" s="22" t="s">
        <v>38</v>
      </c>
      <c r="B28" s="8" t="s">
        <v>8</v>
      </c>
      <c r="C28" s="8" t="s">
        <v>9</v>
      </c>
      <c r="D28" s="8">
        <v>0.5</v>
      </c>
      <c r="E28" s="10">
        <f t="shared" si="1"/>
        <v>49256.399999999994</v>
      </c>
      <c r="G28" s="16"/>
      <c r="H28" s="16"/>
    </row>
    <row r="29" spans="1:8">
      <c r="A29" s="22" t="s">
        <v>43</v>
      </c>
      <c r="B29" s="8" t="s">
        <v>44</v>
      </c>
      <c r="C29" s="8" t="s">
        <v>40</v>
      </c>
      <c r="D29" s="8" t="s">
        <v>48</v>
      </c>
      <c r="E29" s="23">
        <v>127071.11</v>
      </c>
      <c r="G29" s="16"/>
      <c r="H29" s="16"/>
    </row>
    <row r="30" spans="1:8">
      <c r="A30" s="22" t="s">
        <v>41</v>
      </c>
      <c r="B30" s="8" t="s">
        <v>44</v>
      </c>
      <c r="C30" s="8" t="s">
        <v>40</v>
      </c>
      <c r="D30" s="8" t="s">
        <v>48</v>
      </c>
      <c r="E30" s="23">
        <v>146477.03</v>
      </c>
      <c r="G30" s="16"/>
      <c r="H30" s="16"/>
    </row>
    <row r="31" spans="1:8">
      <c r="A31" s="7" t="s">
        <v>54</v>
      </c>
      <c r="B31" s="8" t="s">
        <v>55</v>
      </c>
      <c r="C31" s="8" t="s">
        <v>40</v>
      </c>
      <c r="D31" s="8" t="s">
        <v>49</v>
      </c>
      <c r="E31" s="23">
        <v>1250</v>
      </c>
      <c r="G31" s="16"/>
      <c r="H31" s="16"/>
    </row>
    <row r="32" spans="1:8">
      <c r="A32" s="7" t="s">
        <v>54</v>
      </c>
      <c r="B32" s="33" t="s">
        <v>58</v>
      </c>
      <c r="C32" s="8" t="s">
        <v>40</v>
      </c>
      <c r="D32" s="8" t="s">
        <v>49</v>
      </c>
      <c r="E32" s="34">
        <v>800</v>
      </c>
      <c r="G32" s="16"/>
      <c r="H32" s="16"/>
    </row>
    <row r="33" spans="1:8">
      <c r="A33" s="7" t="s">
        <v>54</v>
      </c>
      <c r="B33" s="33" t="s">
        <v>58</v>
      </c>
      <c r="C33" s="8" t="s">
        <v>40</v>
      </c>
      <c r="D33" s="8" t="s">
        <v>49</v>
      </c>
      <c r="E33" s="34">
        <v>1110</v>
      </c>
      <c r="G33" s="16"/>
      <c r="H33" s="16"/>
    </row>
    <row r="34" spans="1:8">
      <c r="A34" s="7" t="s">
        <v>54</v>
      </c>
      <c r="B34" s="33" t="s">
        <v>61</v>
      </c>
      <c r="C34" s="8" t="s">
        <v>40</v>
      </c>
      <c r="D34" s="8" t="s">
        <v>49</v>
      </c>
      <c r="E34" s="34">
        <v>2151</v>
      </c>
      <c r="G34" s="16"/>
      <c r="H34" s="16"/>
    </row>
    <row r="35" spans="1:8">
      <c r="A35" s="35" t="s">
        <v>62</v>
      </c>
      <c r="B35" s="33" t="s">
        <v>63</v>
      </c>
      <c r="C35" s="8" t="s">
        <v>40</v>
      </c>
      <c r="D35" s="8" t="s">
        <v>49</v>
      </c>
      <c r="E35" s="34">
        <v>5471</v>
      </c>
      <c r="G35" s="16"/>
      <c r="H35" s="16"/>
    </row>
    <row r="36" spans="1:8" ht="19.5" customHeight="1">
      <c r="A36" s="35" t="s">
        <v>64</v>
      </c>
      <c r="B36" s="33" t="s">
        <v>65</v>
      </c>
      <c r="C36" s="8" t="s">
        <v>40</v>
      </c>
      <c r="D36" s="8" t="s">
        <v>49</v>
      </c>
      <c r="E36" s="34">
        <v>9000</v>
      </c>
      <c r="G36" s="16"/>
      <c r="H36" s="16"/>
    </row>
    <row r="37" spans="1:8" ht="19.5" customHeight="1">
      <c r="A37" s="35" t="s">
        <v>54</v>
      </c>
      <c r="B37" s="33" t="s">
        <v>70</v>
      </c>
      <c r="C37" s="8" t="s">
        <v>40</v>
      </c>
      <c r="D37" s="8" t="s">
        <v>49</v>
      </c>
      <c r="E37" s="34">
        <v>3094</v>
      </c>
      <c r="G37" s="16"/>
      <c r="H37" s="16"/>
    </row>
    <row r="38" spans="1:8" ht="19.5" customHeight="1">
      <c r="A38" s="35" t="s">
        <v>69</v>
      </c>
      <c r="B38" s="33" t="s">
        <v>70</v>
      </c>
      <c r="C38" s="8" t="s">
        <v>40</v>
      </c>
      <c r="D38" s="8" t="s">
        <v>49</v>
      </c>
      <c r="E38" s="34">
        <v>7525</v>
      </c>
      <c r="G38" s="16"/>
      <c r="H38" s="16"/>
    </row>
    <row r="39" spans="1:8" ht="19.5" customHeight="1">
      <c r="A39" s="35" t="s">
        <v>54</v>
      </c>
      <c r="B39" s="33" t="s">
        <v>70</v>
      </c>
      <c r="C39" s="8" t="s">
        <v>40</v>
      </c>
      <c r="D39" s="8" t="s">
        <v>49</v>
      </c>
      <c r="E39" s="34">
        <v>3200</v>
      </c>
      <c r="G39" s="16"/>
      <c r="H39" s="16"/>
    </row>
    <row r="40" spans="1:8" ht="19.5" customHeight="1">
      <c r="A40" s="35" t="s">
        <v>72</v>
      </c>
      <c r="B40" s="33"/>
      <c r="C40" s="8" t="s">
        <v>40</v>
      </c>
      <c r="D40" s="33" t="s">
        <v>71</v>
      </c>
      <c r="E40" s="34">
        <v>179653</v>
      </c>
      <c r="G40" s="16"/>
      <c r="H40" s="16"/>
    </row>
    <row r="41" spans="1:8" ht="19.5" thickBot="1">
      <c r="A41" s="11" t="s">
        <v>16</v>
      </c>
      <c r="B41" s="12"/>
      <c r="C41" s="12"/>
      <c r="D41" s="13"/>
      <c r="E41" s="14">
        <f>SUM(E12:E40)</f>
        <v>2210628.9219999998</v>
      </c>
      <c r="G41" s="16"/>
      <c r="H41" s="16"/>
    </row>
    <row r="42" spans="1:8">
      <c r="A42" s="5"/>
      <c r="B42" s="5"/>
      <c r="C42" s="5"/>
      <c r="D42" s="5"/>
      <c r="E42" s="6"/>
    </row>
    <row r="43" spans="1:8" ht="33" customHeight="1">
      <c r="A43" s="42" t="s">
        <v>73</v>
      </c>
      <c r="B43" s="42"/>
      <c r="C43" s="42"/>
      <c r="D43" s="42"/>
      <c r="E43" s="42"/>
    </row>
    <row r="44" spans="1:8">
      <c r="A44" s="5"/>
      <c r="B44" s="5"/>
      <c r="C44" s="5"/>
      <c r="D44" s="5"/>
      <c r="E44" s="6"/>
    </row>
    <row r="45" spans="1:8" ht="15" customHeight="1">
      <c r="A45" s="42" t="s">
        <v>45</v>
      </c>
      <c r="B45" s="42"/>
      <c r="C45" s="42"/>
      <c r="D45" s="42"/>
      <c r="E45" s="42"/>
    </row>
    <row r="46" spans="1:8">
      <c r="A46" s="5"/>
      <c r="B46" s="5"/>
      <c r="C46" s="5"/>
      <c r="D46" s="5"/>
      <c r="E46" s="6"/>
    </row>
    <row r="47" spans="1:8">
      <c r="A47" s="43" t="s">
        <v>46</v>
      </c>
      <c r="B47" s="43"/>
      <c r="C47" s="43"/>
      <c r="D47" s="43"/>
      <c r="E47" s="43"/>
    </row>
    <row r="48" spans="1:8">
      <c r="A48" s="5"/>
      <c r="B48" s="5"/>
      <c r="C48" s="5"/>
      <c r="D48" s="5"/>
      <c r="E48" s="6"/>
    </row>
    <row r="49" spans="1:5" ht="33" customHeight="1">
      <c r="A49" s="42" t="s">
        <v>17</v>
      </c>
      <c r="B49" s="42"/>
      <c r="C49" s="42"/>
      <c r="D49" s="42"/>
      <c r="E49" s="42"/>
    </row>
    <row r="50" spans="1:5">
      <c r="A50" s="5"/>
      <c r="B50" s="5"/>
      <c r="C50" s="5"/>
      <c r="D50" s="5"/>
      <c r="E50" s="6"/>
    </row>
    <row r="51" spans="1:5">
      <c r="A51" s="5"/>
      <c r="B51" s="5"/>
      <c r="C51" s="5"/>
      <c r="D51" s="5"/>
      <c r="E51" s="6"/>
    </row>
    <row r="52" spans="1:5">
      <c r="A52" s="44" t="s">
        <v>18</v>
      </c>
      <c r="B52" s="44"/>
      <c r="C52" s="44"/>
      <c r="D52" s="44"/>
      <c r="E52" s="44"/>
    </row>
    <row r="53" spans="1:5">
      <c r="A53" s="37"/>
      <c r="B53" s="37"/>
      <c r="C53" s="37"/>
      <c r="D53" s="37"/>
      <c r="E53" s="37"/>
    </row>
    <row r="54" spans="1:5">
      <c r="A54" s="5" t="s">
        <v>51</v>
      </c>
      <c r="B54" s="5" t="s">
        <v>52</v>
      </c>
      <c r="C54" s="5"/>
      <c r="D54" s="5"/>
      <c r="E54" s="6" t="s">
        <v>21</v>
      </c>
    </row>
    <row r="55" spans="1:5">
      <c r="A55" s="5"/>
      <c r="B55" s="5"/>
      <c r="C55" s="5"/>
      <c r="D55" s="5"/>
      <c r="E55" s="6" t="s">
        <v>23</v>
      </c>
    </row>
    <row r="56" spans="1:5">
      <c r="A56" s="5"/>
      <c r="B56" s="5"/>
      <c r="C56" s="5"/>
      <c r="D56" s="5"/>
      <c r="E56" s="6"/>
    </row>
    <row r="57" spans="1:5">
      <c r="A57" s="5" t="s">
        <v>19</v>
      </c>
      <c r="B57" s="5" t="s">
        <v>42</v>
      </c>
      <c r="C57" s="5"/>
      <c r="D57" s="5"/>
    </row>
    <row r="58" spans="1:5">
      <c r="A58" s="5"/>
      <c r="B58" s="43" t="s">
        <v>67</v>
      </c>
      <c r="C58" s="43"/>
      <c r="D58" s="43"/>
      <c r="E58" s="6" t="s">
        <v>21</v>
      </c>
    </row>
    <row r="59" spans="1:5">
      <c r="A59" s="5"/>
      <c r="B59" s="5"/>
      <c r="C59" s="5"/>
      <c r="D59" s="5"/>
      <c r="E59" s="6" t="s">
        <v>23</v>
      </c>
    </row>
    <row r="60" spans="1:5">
      <c r="A60" s="5"/>
      <c r="B60" s="5"/>
      <c r="C60" s="5"/>
      <c r="D60" s="5"/>
      <c r="E60" s="6"/>
    </row>
    <row r="61" spans="1:5">
      <c r="A61" s="5" t="s">
        <v>24</v>
      </c>
      <c r="B61" s="5" t="s">
        <v>20</v>
      </c>
      <c r="C61" s="5"/>
      <c r="D61" s="5"/>
      <c r="E61" s="6" t="s">
        <v>21</v>
      </c>
    </row>
    <row r="62" spans="1:5">
      <c r="A62" s="5"/>
      <c r="B62" s="38" t="s">
        <v>22</v>
      </c>
      <c r="C62" s="38"/>
      <c r="D62" s="38"/>
      <c r="E62" s="6" t="s">
        <v>23</v>
      </c>
    </row>
  </sheetData>
  <mergeCells count="12">
    <mergeCell ref="B62:D62"/>
    <mergeCell ref="A1:E1"/>
    <mergeCell ref="A2:E2"/>
    <mergeCell ref="D4:E4"/>
    <mergeCell ref="A7:E7"/>
    <mergeCell ref="A9:E9"/>
    <mergeCell ref="A43:E43"/>
    <mergeCell ref="A45:E45"/>
    <mergeCell ref="A47:E47"/>
    <mergeCell ref="A49:E49"/>
    <mergeCell ref="A52:E52"/>
    <mergeCell ref="B58:D58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8"/>
  <sheetViews>
    <sheetView topLeftCell="A32" workbookViewId="0">
      <selection activeCell="B54" sqref="B54:D5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3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41" t="s">
        <v>60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2" t="s">
        <v>47</v>
      </c>
      <c r="B7" s="42"/>
      <c r="C7" s="42"/>
      <c r="D7" s="42"/>
      <c r="E7" s="42"/>
    </row>
    <row r="8" spans="1:7">
      <c r="A8" s="3"/>
      <c r="B8" s="3"/>
      <c r="C8" s="3"/>
      <c r="D8" s="3"/>
      <c r="E8" s="4"/>
    </row>
    <row r="9" spans="1:7" ht="45.75" customHeight="1">
      <c r="A9" s="42" t="s">
        <v>36</v>
      </c>
      <c r="B9" s="42"/>
      <c r="C9" s="42"/>
      <c r="D9" s="42"/>
      <c r="E9" s="42"/>
    </row>
    <row r="10" spans="1:7" ht="15.75" thickBot="1">
      <c r="A10" s="5"/>
      <c r="B10" s="5"/>
      <c r="C10" s="5"/>
      <c r="D10" s="5"/>
      <c r="E10" s="6"/>
      <c r="G10">
        <v>8209.4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0.42</v>
      </c>
      <c r="E12" s="10">
        <f>D12*$G$10*9</f>
        <v>31031.531999999999</v>
      </c>
    </row>
    <row r="13" spans="1:7" ht="45.75" customHeight="1">
      <c r="A13" s="7" t="s">
        <v>31</v>
      </c>
      <c r="B13" s="8" t="s">
        <v>39</v>
      </c>
      <c r="C13" s="8" t="s">
        <v>9</v>
      </c>
      <c r="D13" s="27">
        <f>E13/9/G10</f>
        <v>0.32686107795129166</v>
      </c>
      <c r="E13" s="30">
        <v>24150</v>
      </c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0.97</v>
      </c>
      <c r="E14" s="10">
        <f>D14*$G$10*9</f>
        <v>71668.061999999991</v>
      </c>
    </row>
    <row r="15" spans="1:7" ht="38.25">
      <c r="A15" s="22" t="s">
        <v>25</v>
      </c>
      <c r="B15" s="8" t="s">
        <v>8</v>
      </c>
      <c r="C15" s="8" t="s">
        <v>9</v>
      </c>
      <c r="D15" s="9">
        <v>1.08</v>
      </c>
      <c r="E15" s="10">
        <f t="shared" ref="E15:E17" si="0">D15*$G$10*9</f>
        <v>79795.368000000002</v>
      </c>
    </row>
    <row r="16" spans="1:7" ht="38.25">
      <c r="A16" s="7" t="s">
        <v>32</v>
      </c>
      <c r="B16" s="8" t="s">
        <v>8</v>
      </c>
      <c r="C16" s="8" t="s">
        <v>9</v>
      </c>
      <c r="D16" s="9">
        <v>1.81</v>
      </c>
      <c r="E16" s="10">
        <f t="shared" si="0"/>
        <v>133731.12599999999</v>
      </c>
    </row>
    <row r="17" spans="1:8" ht="25.5">
      <c r="A17" s="7" t="s">
        <v>33</v>
      </c>
      <c r="B17" s="8" t="s">
        <v>8</v>
      </c>
      <c r="C17" s="8" t="s">
        <v>9</v>
      </c>
      <c r="D17" s="9">
        <v>0.27</v>
      </c>
      <c r="E17" s="10">
        <f t="shared" si="0"/>
        <v>19948.842000000001</v>
      </c>
    </row>
    <row r="18" spans="1:8" ht="51">
      <c r="A18" s="7" t="s">
        <v>34</v>
      </c>
      <c r="B18" s="8" t="s">
        <v>39</v>
      </c>
      <c r="C18" s="8" t="s">
        <v>9</v>
      </c>
      <c r="D18" s="27">
        <f>E18/9/G10</f>
        <v>9.7769359244010257E-2</v>
      </c>
      <c r="E18" s="30">
        <v>7223.65</v>
      </c>
    </row>
    <row r="19" spans="1:8">
      <c r="A19" s="7" t="s">
        <v>11</v>
      </c>
      <c r="B19" s="8" t="s">
        <v>39</v>
      </c>
      <c r="C19" s="8" t="s">
        <v>9</v>
      </c>
      <c r="D19" s="9">
        <v>0.14000000000000001</v>
      </c>
      <c r="E19" s="10">
        <f>D19*$G$10*9</f>
        <v>10343.844000000001</v>
      </c>
    </row>
    <row r="20" spans="1:8" ht="25.5">
      <c r="A20" s="7" t="s">
        <v>10</v>
      </c>
      <c r="B20" s="8" t="s">
        <v>39</v>
      </c>
      <c r="C20" s="8" t="s">
        <v>9</v>
      </c>
      <c r="D20" s="8">
        <v>2.06</v>
      </c>
      <c r="E20" s="10">
        <f t="shared" ref="E20:E28" si="1">D20*$G$10*9</f>
        <v>152202.27600000001</v>
      </c>
    </row>
    <row r="21" spans="1:8" ht="25.5">
      <c r="A21" s="22" t="s">
        <v>37</v>
      </c>
      <c r="B21" s="8" t="s">
        <v>39</v>
      </c>
      <c r="C21" s="8" t="s">
        <v>9</v>
      </c>
      <c r="D21" s="8">
        <v>2.57</v>
      </c>
      <c r="E21" s="10">
        <f t="shared" si="1"/>
        <v>189883.42199999999</v>
      </c>
    </row>
    <row r="22" spans="1:8">
      <c r="A22" s="7" t="s">
        <v>28</v>
      </c>
      <c r="B22" s="8" t="s">
        <v>8</v>
      </c>
      <c r="C22" s="8" t="s">
        <v>9</v>
      </c>
      <c r="D22" s="9">
        <v>2.84</v>
      </c>
      <c r="E22" s="10">
        <f t="shared" si="1"/>
        <v>209832.26399999997</v>
      </c>
    </row>
    <row r="23" spans="1:8" ht="25.5">
      <c r="A23" s="7" t="s">
        <v>12</v>
      </c>
      <c r="B23" s="8" t="s">
        <v>13</v>
      </c>
      <c r="C23" s="8" t="s">
        <v>9</v>
      </c>
      <c r="D23" s="9">
        <v>0.98</v>
      </c>
      <c r="E23" s="10">
        <f t="shared" si="1"/>
        <v>72406.907999999996</v>
      </c>
    </row>
    <row r="24" spans="1:8" ht="25.5">
      <c r="A24" s="7" t="s">
        <v>14</v>
      </c>
      <c r="B24" s="8" t="s">
        <v>13</v>
      </c>
      <c r="C24" s="8" t="s">
        <v>9</v>
      </c>
      <c r="D24" s="8">
        <v>0.35</v>
      </c>
      <c r="E24" s="10">
        <f t="shared" si="1"/>
        <v>25859.609999999997</v>
      </c>
    </row>
    <row r="25" spans="1:8" ht="25.5">
      <c r="A25" s="7" t="s">
        <v>15</v>
      </c>
      <c r="B25" s="8" t="s">
        <v>8</v>
      </c>
      <c r="C25" s="8" t="s">
        <v>9</v>
      </c>
      <c r="D25" s="8">
        <v>0.98</v>
      </c>
      <c r="E25" s="10">
        <f t="shared" si="1"/>
        <v>72406.907999999996</v>
      </c>
    </row>
    <row r="26" spans="1:8">
      <c r="A26" s="22" t="s">
        <v>29</v>
      </c>
      <c r="B26" s="8" t="s">
        <v>8</v>
      </c>
      <c r="C26" s="8" t="s">
        <v>9</v>
      </c>
      <c r="D26" s="8">
        <v>1.94</v>
      </c>
      <c r="E26" s="10">
        <f t="shared" si="1"/>
        <v>143336.12399999998</v>
      </c>
      <c r="G26" s="16"/>
      <c r="H26" s="16"/>
    </row>
    <row r="27" spans="1:8" ht="25.5">
      <c r="A27" s="22" t="s">
        <v>30</v>
      </c>
      <c r="B27" s="8" t="s">
        <v>35</v>
      </c>
      <c r="C27" s="8" t="s">
        <v>9</v>
      </c>
      <c r="D27" s="26">
        <v>0.15</v>
      </c>
      <c r="E27" s="10">
        <f t="shared" si="1"/>
        <v>11082.689999999999</v>
      </c>
      <c r="G27" s="16"/>
      <c r="H27" s="16"/>
    </row>
    <row r="28" spans="1:8">
      <c r="A28" s="22" t="s">
        <v>38</v>
      </c>
      <c r="B28" s="8" t="s">
        <v>8</v>
      </c>
      <c r="C28" s="8" t="s">
        <v>9</v>
      </c>
      <c r="D28" s="8">
        <v>0.5</v>
      </c>
      <c r="E28" s="10">
        <f t="shared" si="1"/>
        <v>36942.299999999996</v>
      </c>
      <c r="G28" s="16"/>
      <c r="H28" s="16"/>
    </row>
    <row r="29" spans="1:8">
      <c r="A29" s="22" t="s">
        <v>43</v>
      </c>
      <c r="B29" s="8" t="s">
        <v>44</v>
      </c>
      <c r="C29" s="8" t="s">
        <v>40</v>
      </c>
      <c r="D29" s="8" t="s">
        <v>48</v>
      </c>
      <c r="E29" s="23">
        <v>89524.21</v>
      </c>
      <c r="G29" s="16"/>
      <c r="H29" s="16"/>
    </row>
    <row r="30" spans="1:8">
      <c r="A30" s="22" t="s">
        <v>41</v>
      </c>
      <c r="B30" s="8" t="s">
        <v>44</v>
      </c>
      <c r="C30" s="8" t="s">
        <v>40</v>
      </c>
      <c r="D30" s="8" t="s">
        <v>48</v>
      </c>
      <c r="E30" s="23">
        <v>116774.29</v>
      </c>
      <c r="G30" s="16"/>
      <c r="H30" s="16"/>
    </row>
    <row r="31" spans="1:8">
      <c r="A31" s="7" t="s">
        <v>54</v>
      </c>
      <c r="B31" s="8" t="s">
        <v>55</v>
      </c>
      <c r="C31" s="8" t="s">
        <v>40</v>
      </c>
      <c r="D31" s="8" t="s">
        <v>49</v>
      </c>
      <c r="E31" s="23">
        <v>1250</v>
      </c>
      <c r="G31" s="16"/>
      <c r="H31" s="16"/>
    </row>
    <row r="32" spans="1:8">
      <c r="A32" s="7" t="s">
        <v>54</v>
      </c>
      <c r="B32" s="33" t="s">
        <v>58</v>
      </c>
      <c r="C32" s="8" t="s">
        <v>40</v>
      </c>
      <c r="D32" s="8" t="s">
        <v>49</v>
      </c>
      <c r="E32" s="34">
        <v>800</v>
      </c>
      <c r="G32" s="16"/>
      <c r="H32" s="16"/>
    </row>
    <row r="33" spans="1:8">
      <c r="A33" s="7" t="s">
        <v>54</v>
      </c>
      <c r="B33" s="33" t="s">
        <v>58</v>
      </c>
      <c r="C33" s="8" t="s">
        <v>40</v>
      </c>
      <c r="D33" s="8" t="s">
        <v>49</v>
      </c>
      <c r="E33" s="34">
        <v>1110</v>
      </c>
      <c r="G33" s="16"/>
      <c r="H33" s="16"/>
    </row>
    <row r="34" spans="1:8">
      <c r="A34" s="7" t="s">
        <v>54</v>
      </c>
      <c r="B34" s="33" t="s">
        <v>61</v>
      </c>
      <c r="C34" s="8" t="s">
        <v>40</v>
      </c>
      <c r="D34" s="8" t="s">
        <v>49</v>
      </c>
      <c r="E34" s="34">
        <v>2151</v>
      </c>
      <c r="G34" s="16"/>
      <c r="H34" s="16"/>
    </row>
    <row r="35" spans="1:8">
      <c r="A35" s="35" t="s">
        <v>62</v>
      </c>
      <c r="B35" s="33" t="s">
        <v>63</v>
      </c>
      <c r="C35" s="8" t="s">
        <v>40</v>
      </c>
      <c r="D35" s="8" t="s">
        <v>49</v>
      </c>
      <c r="E35" s="34">
        <v>5471</v>
      </c>
      <c r="G35" s="16"/>
      <c r="H35" s="16"/>
    </row>
    <row r="36" spans="1:8" ht="25.5">
      <c r="A36" s="35" t="s">
        <v>64</v>
      </c>
      <c r="B36" s="33" t="s">
        <v>65</v>
      </c>
      <c r="C36" s="8" t="s">
        <v>40</v>
      </c>
      <c r="D36" s="8" t="s">
        <v>49</v>
      </c>
      <c r="E36" s="34">
        <v>9000</v>
      </c>
      <c r="G36" s="16"/>
      <c r="H36" s="16"/>
    </row>
    <row r="37" spans="1:8" ht="19.5" thickBot="1">
      <c r="A37" s="11" t="s">
        <v>16</v>
      </c>
      <c r="B37" s="12"/>
      <c r="C37" s="12"/>
      <c r="D37" s="13"/>
      <c r="E37" s="14">
        <f>SUM(E12:E36)</f>
        <v>1517925.426</v>
      </c>
      <c r="G37" s="16"/>
      <c r="H37" s="16"/>
    </row>
    <row r="38" spans="1:8">
      <c r="A38" s="5"/>
      <c r="B38" s="5"/>
      <c r="C38" s="5"/>
      <c r="D38" s="5"/>
      <c r="E38" s="6"/>
    </row>
    <row r="39" spans="1:8" ht="33" customHeight="1">
      <c r="A39" s="42" t="s">
        <v>66</v>
      </c>
      <c r="B39" s="42"/>
      <c r="C39" s="42"/>
      <c r="D39" s="42"/>
      <c r="E39" s="42"/>
    </row>
    <row r="40" spans="1:8">
      <c r="A40" s="5"/>
      <c r="B40" s="5"/>
      <c r="C40" s="5"/>
      <c r="D40" s="5"/>
      <c r="E40" s="6"/>
    </row>
    <row r="41" spans="1:8" ht="15" customHeight="1">
      <c r="A41" s="42" t="s">
        <v>45</v>
      </c>
      <c r="B41" s="42"/>
      <c r="C41" s="42"/>
      <c r="D41" s="42"/>
      <c r="E41" s="42"/>
    </row>
    <row r="42" spans="1:8">
      <c r="A42" s="5"/>
      <c r="B42" s="5"/>
      <c r="C42" s="5"/>
      <c r="D42" s="5"/>
      <c r="E42" s="6"/>
    </row>
    <row r="43" spans="1:8">
      <c r="A43" s="43" t="s">
        <v>46</v>
      </c>
      <c r="B43" s="43"/>
      <c r="C43" s="43"/>
      <c r="D43" s="43"/>
      <c r="E43" s="43"/>
    </row>
    <row r="44" spans="1:8">
      <c r="A44" s="5"/>
      <c r="B44" s="5"/>
      <c r="C44" s="5"/>
      <c r="D44" s="5"/>
      <c r="E44" s="6"/>
    </row>
    <row r="45" spans="1:8" ht="33" customHeight="1">
      <c r="A45" s="42" t="s">
        <v>17</v>
      </c>
      <c r="B45" s="42"/>
      <c r="C45" s="42"/>
      <c r="D45" s="42"/>
      <c r="E45" s="42"/>
    </row>
    <row r="46" spans="1:8">
      <c r="A46" s="5"/>
      <c r="B46" s="5"/>
      <c r="C46" s="5"/>
      <c r="D46" s="5"/>
      <c r="E46" s="6"/>
    </row>
    <row r="47" spans="1:8">
      <c r="A47" s="5"/>
      <c r="B47" s="5"/>
      <c r="C47" s="5"/>
      <c r="D47" s="5"/>
      <c r="E47" s="6"/>
    </row>
    <row r="48" spans="1:8">
      <c r="A48" s="44" t="s">
        <v>18</v>
      </c>
      <c r="B48" s="44"/>
      <c r="C48" s="44"/>
      <c r="D48" s="44"/>
      <c r="E48" s="44"/>
    </row>
    <row r="49" spans="1:5">
      <c r="A49" s="32"/>
      <c r="B49" s="32"/>
      <c r="C49" s="32"/>
      <c r="D49" s="32"/>
      <c r="E49" s="32"/>
    </row>
    <row r="50" spans="1:5">
      <c r="A50" s="5" t="s">
        <v>51</v>
      </c>
      <c r="B50" s="5" t="s">
        <v>52</v>
      </c>
      <c r="C50" s="5"/>
      <c r="D50" s="5"/>
      <c r="E50" s="6" t="s">
        <v>21</v>
      </c>
    </row>
    <row r="51" spans="1:5">
      <c r="A51" s="5"/>
      <c r="B51" s="5"/>
      <c r="C51" s="5"/>
      <c r="D51" s="5"/>
      <c r="E51" s="6" t="s">
        <v>23</v>
      </c>
    </row>
    <row r="52" spans="1:5">
      <c r="A52" s="5"/>
      <c r="B52" s="5"/>
      <c r="C52" s="5"/>
      <c r="D52" s="5"/>
      <c r="E52" s="6"/>
    </row>
    <row r="53" spans="1:5">
      <c r="A53" s="5" t="s">
        <v>19</v>
      </c>
      <c r="B53" s="5" t="s">
        <v>42</v>
      </c>
      <c r="C53" s="5"/>
      <c r="D53" s="5"/>
    </row>
    <row r="54" spans="1:5">
      <c r="A54" s="5"/>
      <c r="B54" s="43" t="s">
        <v>67</v>
      </c>
      <c r="C54" s="43"/>
      <c r="D54" s="43"/>
      <c r="E54" s="6" t="s">
        <v>21</v>
      </c>
    </row>
    <row r="55" spans="1:5">
      <c r="A55" s="5"/>
      <c r="B55" s="5"/>
      <c r="C55" s="5"/>
      <c r="D55" s="5"/>
      <c r="E55" s="6" t="s">
        <v>23</v>
      </c>
    </row>
    <row r="56" spans="1:5">
      <c r="A56" s="5"/>
      <c r="B56" s="5"/>
      <c r="C56" s="5"/>
      <c r="D56" s="5"/>
      <c r="E56" s="6"/>
    </row>
    <row r="57" spans="1:5">
      <c r="A57" s="5" t="s">
        <v>24</v>
      </c>
      <c r="B57" s="5" t="s">
        <v>20</v>
      </c>
      <c r="C57" s="5"/>
      <c r="D57" s="5"/>
      <c r="E57" s="6" t="s">
        <v>21</v>
      </c>
    </row>
    <row r="58" spans="1:5">
      <c r="A58" s="5"/>
      <c r="B58" s="38" t="s">
        <v>22</v>
      </c>
      <c r="C58" s="38"/>
      <c r="D58" s="38"/>
      <c r="E58" s="6" t="s">
        <v>23</v>
      </c>
    </row>
  </sheetData>
  <mergeCells count="12">
    <mergeCell ref="B58:D58"/>
    <mergeCell ref="A1:E1"/>
    <mergeCell ref="A2:E2"/>
    <mergeCell ref="D4:E4"/>
    <mergeCell ref="A7:E7"/>
    <mergeCell ref="A9:E9"/>
    <mergeCell ref="A39:E39"/>
    <mergeCell ref="A41:E41"/>
    <mergeCell ref="A43:E43"/>
    <mergeCell ref="A45:E45"/>
    <mergeCell ref="A48:E48"/>
    <mergeCell ref="B54:D54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5"/>
  <sheetViews>
    <sheetView topLeftCell="A12" workbookViewId="0">
      <selection activeCell="E14" sqref="E1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3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41" t="s">
        <v>57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2" t="s">
        <v>47</v>
      </c>
      <c r="B7" s="42"/>
      <c r="C7" s="42"/>
      <c r="D7" s="42"/>
      <c r="E7" s="42"/>
    </row>
    <row r="8" spans="1:7">
      <c r="A8" s="3"/>
      <c r="B8" s="3"/>
      <c r="C8" s="3"/>
      <c r="D8" s="3"/>
      <c r="E8" s="4"/>
    </row>
    <row r="9" spans="1:7" ht="45.75" customHeight="1">
      <c r="A9" s="42" t="s">
        <v>36</v>
      </c>
      <c r="B9" s="42"/>
      <c r="C9" s="42"/>
      <c r="D9" s="42"/>
      <c r="E9" s="42"/>
    </row>
    <row r="10" spans="1:7" ht="15.75" thickBot="1">
      <c r="A10" s="5"/>
      <c r="B10" s="5"/>
      <c r="C10" s="5"/>
      <c r="D10" s="5"/>
      <c r="E10" s="6"/>
      <c r="G10">
        <v>8209.4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0.42</v>
      </c>
      <c r="E12" s="10">
        <f>D12*$G$10*6</f>
        <v>20687.687999999998</v>
      </c>
    </row>
    <row r="13" spans="1:7" ht="45.75" customHeight="1">
      <c r="A13" s="7" t="s">
        <v>31</v>
      </c>
      <c r="B13" s="8" t="s">
        <v>39</v>
      </c>
      <c r="C13" s="8" t="s">
        <v>9</v>
      </c>
      <c r="D13" s="27">
        <f>E13/6/G10</f>
        <v>0.25884961142105395</v>
      </c>
      <c r="E13" s="30">
        <v>12750</v>
      </c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0.97</v>
      </c>
      <c r="E14" s="10">
        <f>D14*$G$10*6</f>
        <v>47778.707999999999</v>
      </c>
    </row>
    <row r="15" spans="1:7" ht="38.25">
      <c r="A15" s="22" t="s">
        <v>25</v>
      </c>
      <c r="B15" s="8" t="s">
        <v>8</v>
      </c>
      <c r="C15" s="8" t="s">
        <v>9</v>
      </c>
      <c r="D15" s="9">
        <v>1.08</v>
      </c>
      <c r="E15" s="10">
        <f t="shared" ref="E15:E28" si="0">D15*$G$10*6</f>
        <v>53196.911999999997</v>
      </c>
    </row>
    <row r="16" spans="1:7" ht="38.25">
      <c r="A16" s="7" t="s">
        <v>32</v>
      </c>
      <c r="B16" s="8" t="s">
        <v>8</v>
      </c>
      <c r="C16" s="8" t="s">
        <v>9</v>
      </c>
      <c r="D16" s="9">
        <v>1.81</v>
      </c>
      <c r="E16" s="10">
        <f t="shared" si="0"/>
        <v>89154.084000000003</v>
      </c>
    </row>
    <row r="17" spans="1:8" ht="25.5">
      <c r="A17" s="7" t="s">
        <v>33</v>
      </c>
      <c r="B17" s="8" t="s">
        <v>8</v>
      </c>
      <c r="C17" s="8" t="s">
        <v>9</v>
      </c>
      <c r="D17" s="9">
        <v>0.27</v>
      </c>
      <c r="E17" s="10">
        <f t="shared" si="0"/>
        <v>13299.227999999999</v>
      </c>
    </row>
    <row r="18" spans="1:8" ht="51">
      <c r="A18" s="7" t="s">
        <v>34</v>
      </c>
      <c r="B18" s="8" t="s">
        <v>39</v>
      </c>
      <c r="C18" s="8" t="s">
        <v>9</v>
      </c>
      <c r="D18" s="27">
        <f>E18/6/G10</f>
        <v>0.14626322670759537</v>
      </c>
      <c r="E18" s="30">
        <v>7204.4</v>
      </c>
    </row>
    <row r="19" spans="1:8">
      <c r="A19" s="7" t="s">
        <v>11</v>
      </c>
      <c r="B19" s="8" t="s">
        <v>39</v>
      </c>
      <c r="C19" s="8" t="s">
        <v>9</v>
      </c>
      <c r="D19" s="9">
        <v>0.14000000000000001</v>
      </c>
      <c r="E19" s="10">
        <f t="shared" si="0"/>
        <v>6895.8960000000006</v>
      </c>
    </row>
    <row r="20" spans="1:8" ht="25.5">
      <c r="A20" s="7" t="s">
        <v>10</v>
      </c>
      <c r="B20" s="8" t="s">
        <v>39</v>
      </c>
      <c r="C20" s="8" t="s">
        <v>9</v>
      </c>
      <c r="D20" s="8">
        <v>2.06</v>
      </c>
      <c r="E20" s="10">
        <f t="shared" si="0"/>
        <v>101468.18400000001</v>
      </c>
    </row>
    <row r="21" spans="1:8" ht="25.5">
      <c r="A21" s="22" t="s">
        <v>37</v>
      </c>
      <c r="B21" s="8" t="s">
        <v>39</v>
      </c>
      <c r="C21" s="8" t="s">
        <v>9</v>
      </c>
      <c r="D21" s="8">
        <v>2.57</v>
      </c>
      <c r="E21" s="10">
        <f t="shared" si="0"/>
        <v>126588.948</v>
      </c>
    </row>
    <row r="22" spans="1:8">
      <c r="A22" s="7" t="s">
        <v>28</v>
      </c>
      <c r="B22" s="8" t="s">
        <v>8</v>
      </c>
      <c r="C22" s="8" t="s">
        <v>9</v>
      </c>
      <c r="D22" s="9">
        <v>2.84</v>
      </c>
      <c r="E22" s="10">
        <f t="shared" si="0"/>
        <v>139888.17599999998</v>
      </c>
    </row>
    <row r="23" spans="1:8" ht="25.5">
      <c r="A23" s="7" t="s">
        <v>12</v>
      </c>
      <c r="B23" s="8" t="s">
        <v>13</v>
      </c>
      <c r="C23" s="8" t="s">
        <v>9</v>
      </c>
      <c r="D23" s="9">
        <v>0.98</v>
      </c>
      <c r="E23" s="10">
        <f t="shared" si="0"/>
        <v>48271.271999999997</v>
      </c>
    </row>
    <row r="24" spans="1:8" ht="25.5">
      <c r="A24" s="7" t="s">
        <v>14</v>
      </c>
      <c r="B24" s="8" t="s">
        <v>13</v>
      </c>
      <c r="C24" s="8" t="s">
        <v>9</v>
      </c>
      <c r="D24" s="8">
        <v>0.35</v>
      </c>
      <c r="E24" s="10">
        <f t="shared" si="0"/>
        <v>17239.739999999998</v>
      </c>
    </row>
    <row r="25" spans="1:8" ht="25.5">
      <c r="A25" s="7" t="s">
        <v>15</v>
      </c>
      <c r="B25" s="8" t="s">
        <v>8</v>
      </c>
      <c r="C25" s="8" t="s">
        <v>9</v>
      </c>
      <c r="D25" s="8">
        <v>0.98</v>
      </c>
      <c r="E25" s="10">
        <f t="shared" si="0"/>
        <v>48271.271999999997</v>
      </c>
    </row>
    <row r="26" spans="1:8">
      <c r="A26" s="22" t="s">
        <v>29</v>
      </c>
      <c r="B26" s="8" t="s">
        <v>8</v>
      </c>
      <c r="C26" s="8" t="s">
        <v>9</v>
      </c>
      <c r="D26" s="8">
        <v>1.94</v>
      </c>
      <c r="E26" s="10">
        <f t="shared" si="0"/>
        <v>95557.415999999997</v>
      </c>
      <c r="G26" s="16"/>
      <c r="H26" s="16"/>
    </row>
    <row r="27" spans="1:8" ht="25.5">
      <c r="A27" s="22" t="s">
        <v>30</v>
      </c>
      <c r="B27" s="8" t="s">
        <v>35</v>
      </c>
      <c r="C27" s="8" t="s">
        <v>9</v>
      </c>
      <c r="D27" s="26">
        <v>0.15</v>
      </c>
      <c r="E27" s="10">
        <f t="shared" si="0"/>
        <v>7388.4599999999991</v>
      </c>
      <c r="G27" s="16"/>
      <c r="H27" s="16"/>
    </row>
    <row r="28" spans="1:8">
      <c r="A28" s="22" t="s">
        <v>38</v>
      </c>
      <c r="B28" s="8" t="s">
        <v>8</v>
      </c>
      <c r="C28" s="8" t="s">
        <v>9</v>
      </c>
      <c r="D28" s="8">
        <v>0.5</v>
      </c>
      <c r="E28" s="10">
        <f t="shared" si="0"/>
        <v>24628.199999999997</v>
      </c>
      <c r="G28" s="16"/>
      <c r="H28" s="16"/>
    </row>
    <row r="29" spans="1:8">
      <c r="A29" s="22" t="s">
        <v>43</v>
      </c>
      <c r="B29" s="8" t="s">
        <v>44</v>
      </c>
      <c r="C29" s="8" t="s">
        <v>40</v>
      </c>
      <c r="D29" s="8" t="s">
        <v>48</v>
      </c>
      <c r="E29" s="23">
        <v>44627.519999999997</v>
      </c>
      <c r="G29" s="16"/>
      <c r="H29" s="16"/>
    </row>
    <row r="30" spans="1:8">
      <c r="A30" s="22" t="s">
        <v>41</v>
      </c>
      <c r="B30" s="8" t="s">
        <v>44</v>
      </c>
      <c r="C30" s="8" t="s">
        <v>40</v>
      </c>
      <c r="D30" s="8" t="s">
        <v>48</v>
      </c>
      <c r="E30" s="23">
        <v>80215.41</v>
      </c>
      <c r="G30" s="16"/>
      <c r="H30" s="16"/>
    </row>
    <row r="31" spans="1:8">
      <c r="A31" s="7" t="s">
        <v>54</v>
      </c>
      <c r="B31" s="8" t="s">
        <v>55</v>
      </c>
      <c r="C31" s="8" t="s">
        <v>40</v>
      </c>
      <c r="D31" s="8" t="s">
        <v>49</v>
      </c>
      <c r="E31" s="23">
        <v>1250</v>
      </c>
      <c r="G31" s="16"/>
      <c r="H31" s="16"/>
    </row>
    <row r="32" spans="1:8">
      <c r="A32" s="7" t="s">
        <v>54</v>
      </c>
      <c r="B32" s="33" t="s">
        <v>58</v>
      </c>
      <c r="C32" s="8" t="s">
        <v>40</v>
      </c>
      <c r="D32" s="8" t="s">
        <v>49</v>
      </c>
      <c r="E32" s="34">
        <v>800</v>
      </c>
      <c r="G32" s="16"/>
      <c r="H32" s="16"/>
    </row>
    <row r="33" spans="1:8">
      <c r="A33" s="7" t="s">
        <v>54</v>
      </c>
      <c r="B33" s="33" t="s">
        <v>58</v>
      </c>
      <c r="C33" s="8" t="s">
        <v>40</v>
      </c>
      <c r="D33" s="8" t="s">
        <v>49</v>
      </c>
      <c r="E33" s="34">
        <v>1110</v>
      </c>
      <c r="G33" s="16"/>
      <c r="H33" s="16"/>
    </row>
    <row r="34" spans="1:8" ht="19.5" thickBot="1">
      <c r="A34" s="11" t="s">
        <v>16</v>
      </c>
      <c r="B34" s="12"/>
      <c r="C34" s="12"/>
      <c r="D34" s="13"/>
      <c r="E34" s="14">
        <f>SUM(E12:E33)</f>
        <v>988271.51399999985</v>
      </c>
      <c r="G34" s="16"/>
      <c r="H34" s="16"/>
    </row>
    <row r="35" spans="1:8">
      <c r="A35" s="5"/>
      <c r="B35" s="5"/>
      <c r="C35" s="5"/>
      <c r="D35" s="5"/>
      <c r="E35" s="6"/>
    </row>
    <row r="36" spans="1:8" ht="33" customHeight="1">
      <c r="A36" s="42" t="s">
        <v>59</v>
      </c>
      <c r="B36" s="42"/>
      <c r="C36" s="42"/>
      <c r="D36" s="42"/>
      <c r="E36" s="42"/>
    </row>
    <row r="37" spans="1:8">
      <c r="A37" s="5"/>
      <c r="B37" s="5"/>
      <c r="C37" s="5"/>
      <c r="D37" s="5"/>
      <c r="E37" s="6"/>
    </row>
    <row r="38" spans="1:8" ht="15" customHeight="1">
      <c r="A38" s="42" t="s">
        <v>45</v>
      </c>
      <c r="B38" s="42"/>
      <c r="C38" s="42"/>
      <c r="D38" s="42"/>
      <c r="E38" s="42"/>
    </row>
    <row r="39" spans="1:8">
      <c r="A39" s="5"/>
      <c r="B39" s="5"/>
      <c r="C39" s="5"/>
      <c r="D39" s="5"/>
      <c r="E39" s="6"/>
    </row>
    <row r="40" spans="1:8">
      <c r="A40" s="43" t="s">
        <v>46</v>
      </c>
      <c r="B40" s="43"/>
      <c r="C40" s="43"/>
      <c r="D40" s="43"/>
      <c r="E40" s="43"/>
    </row>
    <row r="41" spans="1:8">
      <c r="A41" s="5"/>
      <c r="B41" s="5"/>
      <c r="C41" s="5"/>
      <c r="D41" s="5"/>
      <c r="E41" s="6"/>
    </row>
    <row r="42" spans="1:8" ht="33" customHeight="1">
      <c r="A42" s="42" t="s">
        <v>17</v>
      </c>
      <c r="B42" s="42"/>
      <c r="C42" s="42"/>
      <c r="D42" s="42"/>
      <c r="E42" s="42"/>
    </row>
    <row r="43" spans="1:8">
      <c r="A43" s="5"/>
      <c r="B43" s="5"/>
      <c r="C43" s="5"/>
      <c r="D43" s="5"/>
      <c r="E43" s="6"/>
    </row>
    <row r="44" spans="1:8">
      <c r="A44" s="5"/>
      <c r="B44" s="5"/>
      <c r="C44" s="5"/>
      <c r="D44" s="5"/>
      <c r="E44" s="6"/>
    </row>
    <row r="45" spans="1:8">
      <c r="A45" s="44" t="s">
        <v>18</v>
      </c>
      <c r="B45" s="44"/>
      <c r="C45" s="44"/>
      <c r="D45" s="44"/>
      <c r="E45" s="44"/>
    </row>
    <row r="46" spans="1:8">
      <c r="A46" s="29"/>
      <c r="B46" s="29"/>
      <c r="C46" s="29"/>
      <c r="D46" s="29"/>
      <c r="E46" s="29"/>
    </row>
    <row r="47" spans="1:8">
      <c r="A47" s="5" t="s">
        <v>51</v>
      </c>
      <c r="B47" s="5" t="s">
        <v>52</v>
      </c>
      <c r="C47" s="5"/>
      <c r="D47" s="5"/>
      <c r="E47" s="6" t="s">
        <v>21</v>
      </c>
    </row>
    <row r="48" spans="1:8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19</v>
      </c>
      <c r="B50" s="5" t="s">
        <v>42</v>
      </c>
      <c r="C50" s="5"/>
      <c r="D50" s="5"/>
    </row>
    <row r="51" spans="1:5">
      <c r="A51" s="5"/>
      <c r="B51" s="43" t="s">
        <v>53</v>
      </c>
      <c r="C51" s="43"/>
      <c r="D51" s="43"/>
      <c r="E51" s="6" t="s">
        <v>21</v>
      </c>
    </row>
    <row r="52" spans="1:5">
      <c r="A52" s="5"/>
      <c r="B52" s="5"/>
      <c r="C52" s="5"/>
      <c r="D52" s="5"/>
      <c r="E52" s="6" t="s">
        <v>23</v>
      </c>
    </row>
    <row r="53" spans="1:5">
      <c r="A53" s="5"/>
      <c r="B53" s="5"/>
      <c r="C53" s="5"/>
      <c r="D53" s="5"/>
      <c r="E53" s="6"/>
    </row>
    <row r="54" spans="1:5">
      <c r="A54" s="5" t="s">
        <v>24</v>
      </c>
      <c r="B54" s="5" t="s">
        <v>20</v>
      </c>
      <c r="C54" s="5"/>
      <c r="D54" s="5"/>
      <c r="E54" s="6" t="s">
        <v>21</v>
      </c>
    </row>
    <row r="55" spans="1:5">
      <c r="A55" s="5"/>
      <c r="B55" s="38" t="s">
        <v>22</v>
      </c>
      <c r="C55" s="38"/>
      <c r="D55" s="38"/>
      <c r="E55" s="6" t="s">
        <v>23</v>
      </c>
    </row>
  </sheetData>
  <mergeCells count="12">
    <mergeCell ref="B55:D55"/>
    <mergeCell ref="A1:E1"/>
    <mergeCell ref="A2:E2"/>
    <mergeCell ref="D4:E4"/>
    <mergeCell ref="A7:E7"/>
    <mergeCell ref="A9:E9"/>
    <mergeCell ref="A36:E36"/>
    <mergeCell ref="A38:E38"/>
    <mergeCell ref="A40:E40"/>
    <mergeCell ref="A42:E42"/>
    <mergeCell ref="A45:E45"/>
    <mergeCell ref="B51:D51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3"/>
  <sheetViews>
    <sheetView topLeftCell="A25" workbookViewId="0">
      <selection activeCell="A38" sqref="A38:E3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3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24" t="s">
        <v>2</v>
      </c>
      <c r="B4" s="1"/>
      <c r="C4" s="1"/>
      <c r="D4" s="41" t="s">
        <v>50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2" t="s">
        <v>47</v>
      </c>
      <c r="B7" s="42"/>
      <c r="C7" s="42"/>
      <c r="D7" s="42"/>
      <c r="E7" s="42"/>
    </row>
    <row r="8" spans="1:7">
      <c r="A8" s="3"/>
      <c r="B8" s="3"/>
      <c r="C8" s="3"/>
      <c r="D8" s="3"/>
      <c r="E8" s="4"/>
    </row>
    <row r="9" spans="1:7" ht="45.75" customHeight="1">
      <c r="A9" s="42" t="s">
        <v>36</v>
      </c>
      <c r="B9" s="42"/>
      <c r="C9" s="42"/>
      <c r="D9" s="42"/>
      <c r="E9" s="42"/>
    </row>
    <row r="10" spans="1:7" ht="15.75" thickBot="1">
      <c r="A10" s="5"/>
      <c r="B10" s="5"/>
      <c r="C10" s="5"/>
      <c r="D10" s="5"/>
      <c r="E10" s="6"/>
      <c r="G10">
        <v>8209.4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0.42</v>
      </c>
      <c r="E12" s="10">
        <f>D12*$G$10*3</f>
        <v>10343.843999999999</v>
      </c>
    </row>
    <row r="13" spans="1:7" ht="45.75" customHeight="1">
      <c r="A13" s="7" t="s">
        <v>31</v>
      </c>
      <c r="B13" s="8" t="s">
        <v>39</v>
      </c>
      <c r="C13" s="8" t="s">
        <v>9</v>
      </c>
      <c r="D13" s="27">
        <f>E13/3/G10</f>
        <v>0.5176992228421079</v>
      </c>
      <c r="E13" s="10">
        <v>12750</v>
      </c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0.97</v>
      </c>
      <c r="E14" s="10">
        <f t="shared" ref="E14:E28" si="0">D14*$G$10*3</f>
        <v>23889.353999999999</v>
      </c>
    </row>
    <row r="15" spans="1:7" ht="38.25">
      <c r="A15" s="22" t="s">
        <v>25</v>
      </c>
      <c r="B15" s="8" t="s">
        <v>8</v>
      </c>
      <c r="C15" s="8" t="s">
        <v>9</v>
      </c>
      <c r="D15" s="9">
        <v>1.08</v>
      </c>
      <c r="E15" s="10">
        <f t="shared" si="0"/>
        <v>26598.455999999998</v>
      </c>
    </row>
    <row r="16" spans="1:7" ht="38.25">
      <c r="A16" s="7" t="s">
        <v>32</v>
      </c>
      <c r="B16" s="8" t="s">
        <v>8</v>
      </c>
      <c r="C16" s="8" t="s">
        <v>9</v>
      </c>
      <c r="D16" s="9">
        <v>1.81</v>
      </c>
      <c r="E16" s="10">
        <f t="shared" si="0"/>
        <v>44577.042000000001</v>
      </c>
    </row>
    <row r="17" spans="1:8" ht="25.5">
      <c r="A17" s="7" t="s">
        <v>33</v>
      </c>
      <c r="B17" s="8" t="s">
        <v>8</v>
      </c>
      <c r="C17" s="8" t="s">
        <v>9</v>
      </c>
      <c r="D17" s="9">
        <v>0.27</v>
      </c>
      <c r="E17" s="10">
        <f t="shared" si="0"/>
        <v>6649.6139999999996</v>
      </c>
    </row>
    <row r="18" spans="1:8" ht="51">
      <c r="A18" s="7" t="s">
        <v>34</v>
      </c>
      <c r="B18" s="8" t="s">
        <v>39</v>
      </c>
      <c r="C18" s="8" t="s">
        <v>9</v>
      </c>
      <c r="D18" s="9">
        <v>7.0000000000000007E-2</v>
      </c>
      <c r="E18" s="10">
        <f t="shared" si="0"/>
        <v>1723.9740000000002</v>
      </c>
    </row>
    <row r="19" spans="1:8">
      <c r="A19" s="7" t="s">
        <v>11</v>
      </c>
      <c r="B19" s="8" t="s">
        <v>39</v>
      </c>
      <c r="C19" s="8" t="s">
        <v>9</v>
      </c>
      <c r="D19" s="9">
        <v>0.14000000000000001</v>
      </c>
      <c r="E19" s="10">
        <f t="shared" si="0"/>
        <v>3447.9480000000003</v>
      </c>
    </row>
    <row r="20" spans="1:8" ht="25.5">
      <c r="A20" s="7" t="s">
        <v>10</v>
      </c>
      <c r="B20" s="8" t="s">
        <v>39</v>
      </c>
      <c r="C20" s="8" t="s">
        <v>9</v>
      </c>
      <c r="D20" s="8">
        <v>2.06</v>
      </c>
      <c r="E20" s="10">
        <f t="shared" si="0"/>
        <v>50734.092000000004</v>
      </c>
    </row>
    <row r="21" spans="1:8" ht="25.5">
      <c r="A21" s="22" t="s">
        <v>37</v>
      </c>
      <c r="B21" s="8" t="s">
        <v>39</v>
      </c>
      <c r="C21" s="8" t="s">
        <v>9</v>
      </c>
      <c r="D21" s="8">
        <v>2.57</v>
      </c>
      <c r="E21" s="10">
        <f t="shared" si="0"/>
        <v>63294.474000000002</v>
      </c>
    </row>
    <row r="22" spans="1:8">
      <c r="A22" s="7" t="s">
        <v>28</v>
      </c>
      <c r="B22" s="8" t="s">
        <v>8</v>
      </c>
      <c r="C22" s="8" t="s">
        <v>9</v>
      </c>
      <c r="D22" s="9">
        <v>2.84</v>
      </c>
      <c r="E22" s="10">
        <f t="shared" si="0"/>
        <v>69944.087999999989</v>
      </c>
    </row>
    <row r="23" spans="1:8" ht="25.5">
      <c r="A23" s="7" t="s">
        <v>12</v>
      </c>
      <c r="B23" s="8" t="s">
        <v>13</v>
      </c>
      <c r="C23" s="8" t="s">
        <v>9</v>
      </c>
      <c r="D23" s="9">
        <v>0.98</v>
      </c>
      <c r="E23" s="10">
        <f t="shared" si="0"/>
        <v>24135.635999999999</v>
      </c>
    </row>
    <row r="24" spans="1:8" ht="25.5">
      <c r="A24" s="7" t="s">
        <v>14</v>
      </c>
      <c r="B24" s="8" t="s">
        <v>13</v>
      </c>
      <c r="C24" s="8" t="s">
        <v>9</v>
      </c>
      <c r="D24" s="8">
        <v>0.35</v>
      </c>
      <c r="E24" s="10">
        <f t="shared" si="0"/>
        <v>8619.869999999999</v>
      </c>
    </row>
    <row r="25" spans="1:8" ht="25.5">
      <c r="A25" s="7" t="s">
        <v>15</v>
      </c>
      <c r="B25" s="8" t="s">
        <v>8</v>
      </c>
      <c r="C25" s="8" t="s">
        <v>9</v>
      </c>
      <c r="D25" s="8">
        <v>0.98</v>
      </c>
      <c r="E25" s="10">
        <f t="shared" si="0"/>
        <v>24135.635999999999</v>
      </c>
    </row>
    <row r="26" spans="1:8">
      <c r="A26" s="22" t="s">
        <v>29</v>
      </c>
      <c r="B26" s="8" t="s">
        <v>8</v>
      </c>
      <c r="C26" s="8" t="s">
        <v>9</v>
      </c>
      <c r="D26" s="8">
        <v>1.94</v>
      </c>
      <c r="E26" s="10">
        <f t="shared" si="0"/>
        <v>47778.707999999999</v>
      </c>
      <c r="G26" s="16"/>
      <c r="H26" s="16"/>
    </row>
    <row r="27" spans="1:8" ht="25.5">
      <c r="A27" s="22" t="s">
        <v>30</v>
      </c>
      <c r="B27" s="8" t="s">
        <v>35</v>
      </c>
      <c r="C27" s="8" t="s">
        <v>9</v>
      </c>
      <c r="D27" s="26">
        <v>0.15</v>
      </c>
      <c r="E27" s="10">
        <f t="shared" si="0"/>
        <v>3694.2299999999996</v>
      </c>
      <c r="G27" s="16"/>
      <c r="H27" s="16"/>
    </row>
    <row r="28" spans="1:8">
      <c r="A28" s="22" t="s">
        <v>38</v>
      </c>
      <c r="B28" s="8" t="s">
        <v>8</v>
      </c>
      <c r="C28" s="8" t="s">
        <v>9</v>
      </c>
      <c r="D28" s="8">
        <v>0.5</v>
      </c>
      <c r="E28" s="10">
        <f t="shared" si="0"/>
        <v>12314.099999999999</v>
      </c>
      <c r="G28" s="16"/>
      <c r="H28" s="16"/>
    </row>
    <row r="29" spans="1:8">
      <c r="A29" s="22" t="s">
        <v>43</v>
      </c>
      <c r="B29" s="8" t="s">
        <v>44</v>
      </c>
      <c r="C29" s="8" t="s">
        <v>40</v>
      </c>
      <c r="D29" s="8" t="s">
        <v>48</v>
      </c>
      <c r="E29" s="23">
        <v>23510.5</v>
      </c>
      <c r="G29" s="16"/>
      <c r="H29" s="16"/>
    </row>
    <row r="30" spans="1:8">
      <c r="A30" s="22" t="s">
        <v>41</v>
      </c>
      <c r="B30" s="8" t="s">
        <v>44</v>
      </c>
      <c r="C30" s="8" t="s">
        <v>40</v>
      </c>
      <c r="D30" s="8" t="s">
        <v>48</v>
      </c>
      <c r="E30" s="23">
        <v>42837.48</v>
      </c>
      <c r="G30" s="16"/>
      <c r="H30" s="16"/>
    </row>
    <row r="31" spans="1:8">
      <c r="A31" s="7" t="s">
        <v>54</v>
      </c>
      <c r="B31" s="8" t="s">
        <v>55</v>
      </c>
      <c r="C31" s="8" t="s">
        <v>40</v>
      </c>
      <c r="D31" s="8" t="s">
        <v>49</v>
      </c>
      <c r="E31" s="23">
        <v>1250</v>
      </c>
      <c r="G31" s="16"/>
      <c r="H31" s="16"/>
    </row>
    <row r="32" spans="1:8" ht="19.5" thickBot="1">
      <c r="A32" s="11" t="s">
        <v>16</v>
      </c>
      <c r="B32" s="12"/>
      <c r="C32" s="12"/>
      <c r="D32" s="13"/>
      <c r="E32" s="14">
        <f>SUM(E12:E31)</f>
        <v>502229.04599999991</v>
      </c>
      <c r="G32" s="16"/>
      <c r="H32" s="16"/>
    </row>
    <row r="33" spans="1:5">
      <c r="A33" s="5"/>
      <c r="B33" s="5"/>
      <c r="C33" s="5"/>
      <c r="D33" s="5"/>
      <c r="E33" s="6"/>
    </row>
    <row r="34" spans="1:5" ht="33" customHeight="1">
      <c r="A34" s="42" t="s">
        <v>56</v>
      </c>
      <c r="B34" s="42"/>
      <c r="C34" s="42"/>
      <c r="D34" s="42"/>
      <c r="E34" s="42"/>
    </row>
    <row r="35" spans="1:5">
      <c r="A35" s="5"/>
      <c r="B35" s="5"/>
      <c r="C35" s="5"/>
      <c r="D35" s="5"/>
      <c r="E35" s="6"/>
    </row>
    <row r="36" spans="1:5" ht="15" customHeight="1">
      <c r="A36" s="42" t="s">
        <v>45</v>
      </c>
      <c r="B36" s="42"/>
      <c r="C36" s="42"/>
      <c r="D36" s="42"/>
      <c r="E36" s="42"/>
    </row>
    <row r="37" spans="1:5">
      <c r="A37" s="5"/>
      <c r="B37" s="5"/>
      <c r="C37" s="5"/>
      <c r="D37" s="5"/>
      <c r="E37" s="6"/>
    </row>
    <row r="38" spans="1:5">
      <c r="A38" s="43" t="s">
        <v>46</v>
      </c>
      <c r="B38" s="43"/>
      <c r="C38" s="43"/>
      <c r="D38" s="43"/>
      <c r="E38" s="43"/>
    </row>
    <row r="39" spans="1:5">
      <c r="A39" s="5"/>
      <c r="B39" s="5"/>
      <c r="C39" s="5"/>
      <c r="D39" s="5"/>
      <c r="E39" s="6"/>
    </row>
    <row r="40" spans="1:5" ht="33" customHeight="1">
      <c r="A40" s="42" t="s">
        <v>17</v>
      </c>
      <c r="B40" s="42"/>
      <c r="C40" s="42"/>
      <c r="D40" s="42"/>
      <c r="E40" s="42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44" t="s">
        <v>18</v>
      </c>
      <c r="B43" s="44"/>
      <c r="C43" s="44"/>
      <c r="D43" s="44"/>
      <c r="E43" s="44"/>
    </row>
    <row r="44" spans="1:5">
      <c r="A44" s="25"/>
      <c r="B44" s="25"/>
      <c r="C44" s="25"/>
      <c r="D44" s="25"/>
      <c r="E44" s="25"/>
    </row>
    <row r="45" spans="1:5">
      <c r="A45" s="5" t="s">
        <v>51</v>
      </c>
      <c r="B45" s="5" t="s">
        <v>52</v>
      </c>
      <c r="C45" s="5"/>
      <c r="D45" s="5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19</v>
      </c>
      <c r="B48" s="5" t="s">
        <v>42</v>
      </c>
      <c r="C48" s="5"/>
      <c r="D48" s="5"/>
    </row>
    <row r="49" spans="1:5">
      <c r="A49" s="5"/>
      <c r="B49" s="43" t="s">
        <v>53</v>
      </c>
      <c r="C49" s="43"/>
      <c r="D49" s="43"/>
      <c r="E49" s="6" t="s">
        <v>21</v>
      </c>
    </row>
    <row r="50" spans="1:5">
      <c r="A50" s="5"/>
      <c r="B50" s="5"/>
      <c r="C50" s="5"/>
      <c r="D50" s="5"/>
      <c r="E50" s="6" t="s">
        <v>23</v>
      </c>
    </row>
    <row r="51" spans="1:5">
      <c r="A51" s="5"/>
      <c r="B51" s="5"/>
      <c r="C51" s="5"/>
      <c r="D51" s="5"/>
      <c r="E51" s="6"/>
    </row>
    <row r="52" spans="1:5">
      <c r="A52" s="5" t="s">
        <v>24</v>
      </c>
      <c r="B52" s="5" t="s">
        <v>20</v>
      </c>
      <c r="C52" s="5"/>
      <c r="D52" s="5"/>
      <c r="E52" s="6" t="s">
        <v>21</v>
      </c>
    </row>
    <row r="53" spans="1:5">
      <c r="A53" s="5"/>
      <c r="B53" s="38" t="s">
        <v>22</v>
      </c>
      <c r="C53" s="38"/>
      <c r="D53" s="38"/>
      <c r="E53" s="6" t="s">
        <v>23</v>
      </c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2024-11-28T07:02:50Z</cp:lastPrinted>
  <dcterms:created xsi:type="dcterms:W3CDTF">2017-03-13T08:54:22Z</dcterms:created>
  <dcterms:modified xsi:type="dcterms:W3CDTF">2025-03-26T11:58:01Z</dcterms:modified>
</cp:coreProperties>
</file>