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 кв" sheetId="16" r:id="rId4"/>
  </sheets>
  <calcPr calcId="125725"/>
</workbook>
</file>

<file path=xl/calcChain.xml><?xml version="1.0" encoding="utf-8"?>
<calcChain xmlns="http://schemas.openxmlformats.org/spreadsheetml/2006/main">
  <c r="E18" i="19"/>
  <c r="E19"/>
  <c r="E20"/>
  <c r="E21"/>
  <c r="E22"/>
  <c r="E23"/>
  <c r="E17"/>
  <c r="E13"/>
  <c r="E14"/>
  <c r="E15"/>
  <c r="E12"/>
  <c r="D16"/>
  <c r="G10"/>
  <c r="E18" i="18"/>
  <c r="E19"/>
  <c r="E20"/>
  <c r="E21"/>
  <c r="E22"/>
  <c r="E23"/>
  <c r="D16"/>
  <c r="E17"/>
  <c r="E13"/>
  <c r="E14"/>
  <c r="E15"/>
  <c r="E12"/>
  <c r="G10"/>
  <c r="E28" i="17"/>
  <c r="D16"/>
  <c r="E13"/>
  <c r="E14"/>
  <c r="E15"/>
  <c r="E17"/>
  <c r="E18"/>
  <c r="E19"/>
  <c r="E20"/>
  <c r="E21"/>
  <c r="E22"/>
  <c r="E23"/>
  <c r="E12"/>
  <c r="G10"/>
  <c r="E20" i="16"/>
  <c r="E12"/>
  <c r="G10"/>
  <c r="E13" s="1"/>
  <c r="E28" i="19" l="1"/>
  <c r="E28" i="18"/>
  <c r="E14" i="16"/>
  <c r="E21"/>
  <c r="E15"/>
  <c r="E26" s="1"/>
  <c r="E17"/>
  <c r="E22"/>
  <c r="E18"/>
  <c r="E16"/>
  <c r="E23"/>
  <c r="E19"/>
</calcChain>
</file>

<file path=xl/sharedStrings.xml><?xml version="1.0" encoding="utf-8"?>
<sst xmlns="http://schemas.openxmlformats.org/spreadsheetml/2006/main" count="324" uniqueCount="60">
  <si>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</si>
  <si>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</si>
  <si>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</si>
  <si>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</si>
  <si>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</si>
  <si>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</si>
  <si>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</si>
  <si>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</si>
  <si>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</si>
  <si>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</si>
  <si>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</si>
  <si>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</si>
  <si>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</si>
  <si>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</si>
  <si>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</si>
  <si>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</si>
  <si>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</si>
  <si>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</si>
  <si>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</si>
  <si>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</si>
  <si>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</si>
  <si>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</si>
  <si>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</si>
  <si>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</si>
  <si>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</si>
  <si>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</si>
  <si>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</si>
  <si>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</si>
  <si>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</si>
  <si>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</si>
  <si>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</si>
  <si>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№72 от 01.07.2015 г. услуги и выполненные работы по содержанию и текущему ремонту общего имущества в МКД расположенного по адресу ул. Ленина,100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</si>
  <si>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100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</si>
  <si>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</si>
  <si>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руб</t>
  </si>
  <si>
    <t>понедельник, суббота, покос по графику</t>
  </si>
  <si>
    <t>по графику</t>
  </si>
  <si>
    <t>ежемесячно</t>
  </si>
  <si>
    <t>Работы, выполняемые в целях надлежащего содержания систем вентиляции и дымоудаления мкд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</si>
  <si>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</si>
  <si>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</si>
  <si>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</si>
  <si>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Составил:</t>
  </si>
  <si>
    <t>Начальник ПЭО Лебедева О.И</t>
  </si>
  <si>
    <t>Миткалов П.Н.</t>
  </si>
  <si>
    <t>"01" апреля 2024 г</t>
  </si>
  <si>
    <t>Водоснабжение и водоотведение ОДН</t>
  </si>
  <si>
    <t>Электроэнергия ОДН</t>
  </si>
  <si>
    <t>2. Всего за период с 01.01.2024 г по 31.03.2024 г. выполнено работ (оказанно услуг) на общую сумму 144813 (сто сорок четыре тысячи восемьсот тринадцать) рублей.</t>
  </si>
  <si>
    <t>"01" июля 2024 г</t>
  </si>
  <si>
    <t>Замена трубы в подвале</t>
  </si>
  <si>
    <t xml:space="preserve">Замена трубы </t>
  </si>
  <si>
    <t>июль</t>
  </si>
  <si>
    <t>смета</t>
  </si>
  <si>
    <t>2. Всего за период с 01.01.2024 г по 30.06.2024 г. выполнено работ (оказанно услуг) на общую сумму 287104 (двести восемьдесят семь тысяч сто четыре) рубля 68 коп.</t>
  </si>
  <si>
    <t>"01" октября 2024 г</t>
  </si>
  <si>
    <t>2. Всего за период с 01.01.2024 г по 30.09.2024 г. выполнено работ (оказанно услуг) на общую сумму 421228 (четыреста двадцать одна тысяча двести двадцать восемь) рублей 30 коп.</t>
  </si>
  <si>
    <t>Ефимова Т.И.</t>
  </si>
  <si>
    <t>"01" января 2025 г</t>
  </si>
  <si>
    <t>2. Всего за период с 01.01.2024 г по 31.12.2024 г. выполнено работ (оказанно услуг) на общую сумму 554742 (пятьсот пятьдесят четыре тысячи семьсот сорок два) рубля 67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</si>
</sst>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4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19" workbookViewId="0">
      <selection activeCell="I32" sqref="I3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3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58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32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f>2536.4+66</f>
        <v>2602.4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4.2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D12*$G$10*12</f>
        <v>25919.904000000002</v>
      </c>
    </row>
    <row r="13" spans="1:7" ht="38.25">
      <c r="A13" s="7" t="s">
        <v>38</v>
      </c>
      <c r="B13" s="8" t="s">
        <v>36</v>
      </c>
      <c r="C13" s="8" t="s">
        <v>9</v>
      </c>
      <c r="D13" s="9">
        <v>0.89</v>
      </c>
      <c r="E13" s="10">
        <f t="shared" ref="E13:E15" si="0">D13*$G$10*12</f>
        <v>27793.631999999998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0.97</v>
      </c>
      <c r="E14" s="10">
        <f t="shared" si="0"/>
        <v>30291.936000000002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33727.103999999999</v>
      </c>
    </row>
    <row r="16" spans="1:7" ht="51">
      <c r="A16" s="7" t="s">
        <v>30</v>
      </c>
      <c r="B16" s="8" t="s">
        <v>36</v>
      </c>
      <c r="C16" s="8" t="s">
        <v>9</v>
      </c>
      <c r="D16" s="27">
        <f>E16/9/G10</f>
        <v>0.23686426204870717</v>
      </c>
      <c r="E16" s="31">
        <v>5547.74</v>
      </c>
      <c r="G16" s="17"/>
    </row>
    <row r="17" spans="1:8">
      <c r="A17" s="7" t="s">
        <v>11</v>
      </c>
      <c r="B17" s="8" t="s">
        <v>36</v>
      </c>
      <c r="C17" s="8" t="s">
        <v>9</v>
      </c>
      <c r="D17" s="27">
        <v>0.17</v>
      </c>
      <c r="E17" s="10">
        <f>D17*$G$10*12</f>
        <v>5308.8960000000006</v>
      </c>
    </row>
    <row r="18" spans="1:8" ht="38.25">
      <c r="A18" s="7" t="s">
        <v>10</v>
      </c>
      <c r="B18" s="8" t="s">
        <v>35</v>
      </c>
      <c r="C18" s="8" t="s">
        <v>9</v>
      </c>
      <c r="D18" s="8">
        <v>6.28</v>
      </c>
      <c r="E18" s="10">
        <f t="shared" ref="E18:E23" si="1">D18*$G$10*12</f>
        <v>196116.86400000003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1"/>
        <v>108676.22400000002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30604.223999999998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19049.567999999999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10930.079999999998</v>
      </c>
    </row>
    <row r="23" spans="1:8" ht="25.5">
      <c r="A23" s="7" t="s">
        <v>16</v>
      </c>
      <c r="B23" s="8" t="s">
        <v>8</v>
      </c>
      <c r="C23" s="8" t="s">
        <v>9</v>
      </c>
      <c r="D23" s="8">
        <v>0.97</v>
      </c>
      <c r="E23" s="10">
        <f t="shared" si="1"/>
        <v>30291.936000000002</v>
      </c>
    </row>
    <row r="24" spans="1:8">
      <c r="A24" s="24" t="s">
        <v>46</v>
      </c>
      <c r="B24" s="25" t="s">
        <v>37</v>
      </c>
      <c r="C24" s="25" t="s">
        <v>34</v>
      </c>
      <c r="D24" s="25" t="s">
        <v>41</v>
      </c>
      <c r="E24" s="29">
        <v>9396.3799999999992</v>
      </c>
    </row>
    <row r="25" spans="1:8">
      <c r="A25" s="24" t="s">
        <v>47</v>
      </c>
      <c r="B25" s="25" t="s">
        <v>37</v>
      </c>
      <c r="C25" s="25" t="s">
        <v>34</v>
      </c>
      <c r="D25" s="25" t="s">
        <v>41</v>
      </c>
      <c r="E25" s="26">
        <v>13258.18</v>
      </c>
    </row>
    <row r="26" spans="1:8">
      <c r="A26" s="24" t="s">
        <v>50</v>
      </c>
      <c r="B26" s="25" t="s">
        <v>52</v>
      </c>
      <c r="C26" s="25" t="s">
        <v>34</v>
      </c>
      <c r="D26" s="25" t="s">
        <v>53</v>
      </c>
      <c r="E26" s="26">
        <v>4440</v>
      </c>
    </row>
    <row r="27" spans="1:8">
      <c r="A27" s="24" t="s">
        <v>51</v>
      </c>
      <c r="B27" s="25" t="s">
        <v>52</v>
      </c>
      <c r="C27" s="25" t="s">
        <v>34</v>
      </c>
      <c r="D27" s="25" t="s">
        <v>53</v>
      </c>
      <c r="E27" s="26">
        <v>3390</v>
      </c>
    </row>
    <row r="28" spans="1:8" ht="19.5" thickBot="1">
      <c r="A28" s="12" t="s">
        <v>17</v>
      </c>
      <c r="B28" s="13"/>
      <c r="C28" s="13"/>
      <c r="D28" s="14"/>
      <c r="E28" s="15">
        <f>SUM(E12:E27)</f>
        <v>554742.66800000006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4" t="s">
        <v>59</v>
      </c>
      <c r="B30" s="34"/>
      <c r="C30" s="34"/>
      <c r="D30" s="34"/>
      <c r="E30" s="34"/>
      <c r="H30" s="17"/>
    </row>
    <row r="31" spans="1:8">
      <c r="A31" s="5"/>
      <c r="B31" s="5"/>
      <c r="C31" s="5"/>
      <c r="D31" s="5"/>
      <c r="E31" s="6"/>
    </row>
    <row r="32" spans="1:8" ht="15" customHeight="1">
      <c r="A32" s="34" t="s">
        <v>39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>
      <c r="A34" s="35" t="s">
        <v>40</v>
      </c>
      <c r="B34" s="35"/>
      <c r="C34" s="35"/>
      <c r="D34" s="35"/>
      <c r="E34" s="35"/>
    </row>
    <row r="35" spans="1:5">
      <c r="A35" s="5"/>
      <c r="B35" s="5"/>
      <c r="C35" s="5"/>
      <c r="D35" s="5"/>
      <c r="E35" s="6"/>
    </row>
    <row r="36" spans="1:5" ht="31.5" customHeight="1">
      <c r="A36" s="34" t="s">
        <v>18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6" t="s">
        <v>19</v>
      </c>
      <c r="B39" s="36"/>
      <c r="C39" s="36"/>
      <c r="D39" s="36"/>
      <c r="E39" s="36"/>
    </row>
    <row r="40" spans="1:5">
      <c r="A40" s="5"/>
      <c r="B40" s="5"/>
      <c r="C40" s="5"/>
      <c r="D40" s="5"/>
      <c r="E40" s="6"/>
    </row>
    <row r="41" spans="1:5">
      <c r="A41" s="5" t="s">
        <v>42</v>
      </c>
      <c r="B41" s="5" t="s">
        <v>43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33</v>
      </c>
      <c r="C44" s="5"/>
      <c r="D44" s="5"/>
    </row>
    <row r="45" spans="1:5">
      <c r="A45" s="5"/>
      <c r="B45" s="35" t="s">
        <v>57</v>
      </c>
      <c r="C45" s="35"/>
      <c r="D45" s="3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7" t="s">
        <v>23</v>
      </c>
      <c r="C49" s="37"/>
      <c r="D49" s="37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0"/>
  <sheetViews>
    <sheetView topLeftCell="A22" workbookViewId="0">
      <selection activeCell="D41" sqref="D4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3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55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32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f>2536.4+66</f>
        <v>2602.4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4.2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D12*$G$10*9</f>
        <v>19439.928</v>
      </c>
    </row>
    <row r="13" spans="1:7" ht="38.25">
      <c r="A13" s="7" t="s">
        <v>38</v>
      </c>
      <c r="B13" s="8" t="s">
        <v>36</v>
      </c>
      <c r="C13" s="8" t="s">
        <v>9</v>
      </c>
      <c r="D13" s="9">
        <v>0.89</v>
      </c>
      <c r="E13" s="10">
        <f t="shared" ref="E13:E15" si="0">D13*$G$10*9</f>
        <v>20845.223999999998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0.97</v>
      </c>
      <c r="E14" s="10">
        <f t="shared" si="0"/>
        <v>22718.952000000001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25295.328000000001</v>
      </c>
    </row>
    <row r="16" spans="1:7" ht="51">
      <c r="A16" s="7" t="s">
        <v>30</v>
      </c>
      <c r="B16" s="8" t="s">
        <v>36</v>
      </c>
      <c r="C16" s="8" t="s">
        <v>9</v>
      </c>
      <c r="D16" s="27">
        <f>E16/9/G10</f>
        <v>0.23686426204870717</v>
      </c>
      <c r="E16" s="31">
        <v>5547.74</v>
      </c>
      <c r="G16" s="17"/>
    </row>
    <row r="17" spans="1:8">
      <c r="A17" s="7" t="s">
        <v>11</v>
      </c>
      <c r="B17" s="8" t="s">
        <v>36</v>
      </c>
      <c r="C17" s="8" t="s">
        <v>9</v>
      </c>
      <c r="D17" s="27">
        <v>0.17</v>
      </c>
      <c r="E17" s="10">
        <f>D17*$G$10*9</f>
        <v>3981.6720000000005</v>
      </c>
    </row>
    <row r="18" spans="1:8" ht="38.25">
      <c r="A18" s="7" t="s">
        <v>10</v>
      </c>
      <c r="B18" s="8" t="s">
        <v>35</v>
      </c>
      <c r="C18" s="8" t="s">
        <v>9</v>
      </c>
      <c r="D18" s="8">
        <v>6.28</v>
      </c>
      <c r="E18" s="10">
        <f t="shared" ref="E18:E23" si="1">D18*$G$10*9</f>
        <v>147087.64800000002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1"/>
        <v>81507.168000000005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22953.167999999998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14287.175999999999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8197.56</v>
      </c>
    </row>
    <row r="23" spans="1:8" ht="25.5">
      <c r="A23" s="7" t="s">
        <v>16</v>
      </c>
      <c r="B23" s="8" t="s">
        <v>8</v>
      </c>
      <c r="C23" s="8" t="s">
        <v>9</v>
      </c>
      <c r="D23" s="8">
        <v>0.97</v>
      </c>
      <c r="E23" s="10">
        <f t="shared" si="1"/>
        <v>22718.952000000001</v>
      </c>
    </row>
    <row r="24" spans="1:8">
      <c r="A24" s="24" t="s">
        <v>46</v>
      </c>
      <c r="B24" s="25" t="s">
        <v>37</v>
      </c>
      <c r="C24" s="25" t="s">
        <v>34</v>
      </c>
      <c r="D24" s="25" t="s">
        <v>41</v>
      </c>
      <c r="E24" s="29">
        <v>9011.7000000000007</v>
      </c>
    </row>
    <row r="25" spans="1:8">
      <c r="A25" s="24" t="s">
        <v>47</v>
      </c>
      <c r="B25" s="25" t="s">
        <v>37</v>
      </c>
      <c r="C25" s="25" t="s">
        <v>34</v>
      </c>
      <c r="D25" s="25" t="s">
        <v>41</v>
      </c>
      <c r="E25" s="26">
        <v>9806.08</v>
      </c>
    </row>
    <row r="26" spans="1:8">
      <c r="A26" s="24" t="s">
        <v>50</v>
      </c>
      <c r="B26" s="25" t="s">
        <v>52</v>
      </c>
      <c r="C26" s="25" t="s">
        <v>34</v>
      </c>
      <c r="D26" s="25" t="s">
        <v>53</v>
      </c>
      <c r="E26" s="26">
        <v>4440</v>
      </c>
    </row>
    <row r="27" spans="1:8">
      <c r="A27" s="24" t="s">
        <v>51</v>
      </c>
      <c r="B27" s="25" t="s">
        <v>52</v>
      </c>
      <c r="C27" s="25" t="s">
        <v>34</v>
      </c>
      <c r="D27" s="25" t="s">
        <v>53</v>
      </c>
      <c r="E27" s="26">
        <v>3390</v>
      </c>
    </row>
    <row r="28" spans="1:8" ht="19.5" thickBot="1">
      <c r="A28" s="12" t="s">
        <v>17</v>
      </c>
      <c r="B28" s="13"/>
      <c r="C28" s="13"/>
      <c r="D28" s="14"/>
      <c r="E28" s="15">
        <f>SUM(E12:E27)</f>
        <v>421228.29600000003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4" t="s">
        <v>56</v>
      </c>
      <c r="B30" s="34"/>
      <c r="C30" s="34"/>
      <c r="D30" s="34"/>
      <c r="E30" s="34"/>
      <c r="H30" s="17"/>
    </row>
    <row r="31" spans="1:8">
      <c r="A31" s="5"/>
      <c r="B31" s="5"/>
      <c r="C31" s="5"/>
      <c r="D31" s="5"/>
      <c r="E31" s="6"/>
    </row>
    <row r="32" spans="1:8" ht="15" customHeight="1">
      <c r="A32" s="34" t="s">
        <v>39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>
      <c r="A34" s="35" t="s">
        <v>40</v>
      </c>
      <c r="B34" s="35"/>
      <c r="C34" s="35"/>
      <c r="D34" s="35"/>
      <c r="E34" s="35"/>
    </row>
    <row r="35" spans="1:5">
      <c r="A35" s="5"/>
      <c r="B35" s="5"/>
      <c r="C35" s="5"/>
      <c r="D35" s="5"/>
      <c r="E35" s="6"/>
    </row>
    <row r="36" spans="1:5" ht="31.5" customHeight="1">
      <c r="A36" s="34" t="s">
        <v>18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6" t="s">
        <v>19</v>
      </c>
      <c r="B39" s="36"/>
      <c r="C39" s="36"/>
      <c r="D39" s="36"/>
      <c r="E39" s="36"/>
    </row>
    <row r="40" spans="1:5">
      <c r="A40" s="5"/>
      <c r="B40" s="5"/>
      <c r="C40" s="5"/>
      <c r="D40" s="5"/>
      <c r="E40" s="6"/>
    </row>
    <row r="41" spans="1:5">
      <c r="A41" s="5" t="s">
        <v>42</v>
      </c>
      <c r="B41" s="5" t="s">
        <v>43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33</v>
      </c>
      <c r="C44" s="5"/>
      <c r="D44" s="5"/>
    </row>
    <row r="45" spans="1:5">
      <c r="A45" s="5"/>
      <c r="B45" s="35" t="s">
        <v>57</v>
      </c>
      <c r="C45" s="35"/>
      <c r="D45" s="3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7" t="s">
        <v>23</v>
      </c>
      <c r="C49" s="37"/>
      <c r="D49" s="37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0"/>
  <sheetViews>
    <sheetView topLeftCell="A19" workbookViewId="0">
      <selection activeCell="E38" sqref="E3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3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49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32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f>2536.4+66</f>
        <v>2602.4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4.2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D12*$G$10*6</f>
        <v>12959.952000000001</v>
      </c>
    </row>
    <row r="13" spans="1:7" ht="38.25">
      <c r="A13" s="7" t="s">
        <v>38</v>
      </c>
      <c r="B13" s="8" t="s">
        <v>36</v>
      </c>
      <c r="C13" s="8" t="s">
        <v>9</v>
      </c>
      <c r="D13" s="9">
        <v>0.89</v>
      </c>
      <c r="E13" s="10">
        <f t="shared" ref="E13:E23" si="0">D13*$G$10*6</f>
        <v>13896.815999999999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0.97</v>
      </c>
      <c r="E14" s="10">
        <f t="shared" si="0"/>
        <v>15145.968000000001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16863.552</v>
      </c>
    </row>
    <row r="16" spans="1:7" ht="51">
      <c r="A16" s="7" t="s">
        <v>30</v>
      </c>
      <c r="B16" s="8" t="s">
        <v>36</v>
      </c>
      <c r="C16" s="8" t="s">
        <v>9</v>
      </c>
      <c r="D16" s="27">
        <f>E16/6/G10</f>
        <v>0.35529639307306077</v>
      </c>
      <c r="E16" s="31">
        <v>5547.74</v>
      </c>
      <c r="G16" s="17"/>
    </row>
    <row r="17" spans="1:8">
      <c r="A17" s="7" t="s">
        <v>11</v>
      </c>
      <c r="B17" s="8" t="s">
        <v>36</v>
      </c>
      <c r="C17" s="8" t="s">
        <v>9</v>
      </c>
      <c r="D17" s="27">
        <v>0.17</v>
      </c>
      <c r="E17" s="10">
        <f t="shared" si="0"/>
        <v>2654.4480000000003</v>
      </c>
    </row>
    <row r="18" spans="1:8" ht="38.25">
      <c r="A18" s="7" t="s">
        <v>10</v>
      </c>
      <c r="B18" s="8" t="s">
        <v>35</v>
      </c>
      <c r="C18" s="8" t="s">
        <v>9</v>
      </c>
      <c r="D18" s="8">
        <v>6.28</v>
      </c>
      <c r="E18" s="10">
        <f t="shared" si="0"/>
        <v>98058.432000000015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0"/>
        <v>54338.112000000008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15302.111999999999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9524.7839999999997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5465.0399999999991</v>
      </c>
    </row>
    <row r="23" spans="1:8" ht="25.5">
      <c r="A23" s="7" t="s">
        <v>16</v>
      </c>
      <c r="B23" s="8" t="s">
        <v>8</v>
      </c>
      <c r="C23" s="8" t="s">
        <v>9</v>
      </c>
      <c r="D23" s="8">
        <v>0.97</v>
      </c>
      <c r="E23" s="10">
        <f t="shared" si="0"/>
        <v>15145.968000000001</v>
      </c>
    </row>
    <row r="24" spans="1:8">
      <c r="A24" s="24" t="s">
        <v>46</v>
      </c>
      <c r="B24" s="25" t="s">
        <v>37</v>
      </c>
      <c r="C24" s="25" t="s">
        <v>34</v>
      </c>
      <c r="D24" s="25" t="s">
        <v>41</v>
      </c>
      <c r="E24" s="29">
        <v>6672.4</v>
      </c>
    </row>
    <row r="25" spans="1:8">
      <c r="A25" s="24" t="s">
        <v>47</v>
      </c>
      <c r="B25" s="25" t="s">
        <v>37</v>
      </c>
      <c r="C25" s="25" t="s">
        <v>34</v>
      </c>
      <c r="D25" s="25" t="s">
        <v>41</v>
      </c>
      <c r="E25" s="26">
        <v>7699.36</v>
      </c>
    </row>
    <row r="26" spans="1:8">
      <c r="A26" s="24" t="s">
        <v>50</v>
      </c>
      <c r="B26" s="25" t="s">
        <v>52</v>
      </c>
      <c r="C26" s="25" t="s">
        <v>34</v>
      </c>
      <c r="D26" s="25" t="s">
        <v>53</v>
      </c>
      <c r="E26" s="26">
        <v>4440</v>
      </c>
    </row>
    <row r="27" spans="1:8">
      <c r="A27" s="24" t="s">
        <v>51</v>
      </c>
      <c r="B27" s="25" t="s">
        <v>52</v>
      </c>
      <c r="C27" s="25" t="s">
        <v>34</v>
      </c>
      <c r="D27" s="25" t="s">
        <v>53</v>
      </c>
      <c r="E27" s="26">
        <v>3390</v>
      </c>
    </row>
    <row r="28" spans="1:8" ht="19.5" thickBot="1">
      <c r="A28" s="12" t="s">
        <v>17</v>
      </c>
      <c r="B28" s="13"/>
      <c r="C28" s="13"/>
      <c r="D28" s="14"/>
      <c r="E28" s="15">
        <f>SUM(E12:E27)</f>
        <v>287104.68400000007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4" t="s">
        <v>54</v>
      </c>
      <c r="B30" s="34"/>
      <c r="C30" s="34"/>
      <c r="D30" s="34"/>
      <c r="E30" s="34"/>
      <c r="H30" s="17"/>
    </row>
    <row r="31" spans="1:8">
      <c r="A31" s="5"/>
      <c r="B31" s="5"/>
      <c r="C31" s="5"/>
      <c r="D31" s="5"/>
      <c r="E31" s="6"/>
    </row>
    <row r="32" spans="1:8" ht="15" customHeight="1">
      <c r="A32" s="34" t="s">
        <v>39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>
      <c r="A34" s="35" t="s">
        <v>40</v>
      </c>
      <c r="B34" s="35"/>
      <c r="C34" s="35"/>
      <c r="D34" s="35"/>
      <c r="E34" s="35"/>
    </row>
    <row r="35" spans="1:5">
      <c r="A35" s="5"/>
      <c r="B35" s="5"/>
      <c r="C35" s="5"/>
      <c r="D35" s="5"/>
      <c r="E35" s="6"/>
    </row>
    <row r="36" spans="1:5" ht="31.5" customHeight="1">
      <c r="A36" s="34" t="s">
        <v>18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6" t="s">
        <v>19</v>
      </c>
      <c r="B39" s="36"/>
      <c r="C39" s="36"/>
      <c r="D39" s="36"/>
      <c r="E39" s="36"/>
    </row>
    <row r="40" spans="1:5">
      <c r="A40" s="5"/>
      <c r="B40" s="5"/>
      <c r="C40" s="5"/>
      <c r="D40" s="5"/>
      <c r="E40" s="6"/>
    </row>
    <row r="41" spans="1:5">
      <c r="A41" s="5" t="s">
        <v>42</v>
      </c>
      <c r="B41" s="5" t="s">
        <v>43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33</v>
      </c>
      <c r="C44" s="5"/>
      <c r="D44" s="5"/>
    </row>
    <row r="45" spans="1:5">
      <c r="A45" s="5"/>
      <c r="B45" s="35" t="s">
        <v>44</v>
      </c>
      <c r="C45" s="35"/>
      <c r="D45" s="3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7" t="s">
        <v>23</v>
      </c>
      <c r="C49" s="37"/>
      <c r="D49" s="37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8"/>
  <sheetViews>
    <sheetView workbookViewId="0">
      <selection activeCell="L34" sqref="L3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3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40" t="s">
        <v>45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32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f>2536.4+66</f>
        <v>2602.4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4.2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D12*$G$10*3</f>
        <v>6479.9760000000006</v>
      </c>
    </row>
    <row r="13" spans="1:7" ht="38.25">
      <c r="A13" s="7" t="s">
        <v>38</v>
      </c>
      <c r="B13" s="8" t="s">
        <v>36</v>
      </c>
      <c r="C13" s="8" t="s">
        <v>9</v>
      </c>
      <c r="D13" s="9">
        <v>0.89</v>
      </c>
      <c r="E13" s="10">
        <f t="shared" ref="E13:E23" si="0">D13*$G$10*3</f>
        <v>6948.4079999999994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0.97</v>
      </c>
      <c r="E14" s="10">
        <f t="shared" si="0"/>
        <v>7572.9840000000004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8431.7759999999998</v>
      </c>
    </row>
    <row r="16" spans="1:7" ht="51">
      <c r="A16" s="7" t="s">
        <v>30</v>
      </c>
      <c r="B16" s="8" t="s">
        <v>36</v>
      </c>
      <c r="C16" s="8" t="s">
        <v>9</v>
      </c>
      <c r="D16" s="27">
        <v>0.15</v>
      </c>
      <c r="E16" s="10">
        <f t="shared" si="0"/>
        <v>1171.08</v>
      </c>
      <c r="G16" s="17"/>
    </row>
    <row r="17" spans="1:8">
      <c r="A17" s="7" t="s">
        <v>11</v>
      </c>
      <c r="B17" s="8" t="s">
        <v>36</v>
      </c>
      <c r="C17" s="8" t="s">
        <v>9</v>
      </c>
      <c r="D17" s="27">
        <v>0.17</v>
      </c>
      <c r="E17" s="10">
        <f t="shared" si="0"/>
        <v>1327.2240000000002</v>
      </c>
    </row>
    <row r="18" spans="1:8" ht="38.25">
      <c r="A18" s="7" t="s">
        <v>10</v>
      </c>
      <c r="B18" s="8" t="s">
        <v>35</v>
      </c>
      <c r="C18" s="8" t="s">
        <v>9</v>
      </c>
      <c r="D18" s="8">
        <v>6.28</v>
      </c>
      <c r="E18" s="10">
        <f t="shared" si="0"/>
        <v>49029.216000000008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0"/>
        <v>27169.056000000004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7651.0559999999996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4762.3919999999998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2732.5199999999995</v>
      </c>
    </row>
    <row r="23" spans="1:8" ht="25.5">
      <c r="A23" s="7" t="s">
        <v>16</v>
      </c>
      <c r="B23" s="8" t="s">
        <v>8</v>
      </c>
      <c r="C23" s="8" t="s">
        <v>9</v>
      </c>
      <c r="D23" s="8">
        <v>0.97</v>
      </c>
      <c r="E23" s="10">
        <f t="shared" si="0"/>
        <v>7572.9840000000004</v>
      </c>
    </row>
    <row r="24" spans="1:8">
      <c r="A24" s="24" t="s">
        <v>46</v>
      </c>
      <c r="B24" s="25" t="s">
        <v>37</v>
      </c>
      <c r="C24" s="25" t="s">
        <v>34</v>
      </c>
      <c r="D24" s="25" t="s">
        <v>41</v>
      </c>
      <c r="E24" s="29">
        <v>7699.36</v>
      </c>
    </row>
    <row r="25" spans="1:8">
      <c r="A25" s="24" t="s">
        <v>47</v>
      </c>
      <c r="B25" s="25" t="s">
        <v>37</v>
      </c>
      <c r="C25" s="25" t="s">
        <v>34</v>
      </c>
      <c r="D25" s="25" t="s">
        <v>41</v>
      </c>
      <c r="E25" s="26">
        <v>6264.97</v>
      </c>
    </row>
    <row r="26" spans="1:8" ht="19.5" thickBot="1">
      <c r="A26" s="12" t="s">
        <v>17</v>
      </c>
      <c r="B26" s="13"/>
      <c r="C26" s="13"/>
      <c r="D26" s="14"/>
      <c r="E26" s="15">
        <f>SUM(E12:E25)</f>
        <v>144813.00200000004</v>
      </c>
      <c r="G26" s="17"/>
      <c r="H26" s="17"/>
    </row>
    <row r="27" spans="1:8">
      <c r="A27" s="5"/>
      <c r="B27" s="5"/>
      <c r="C27" s="5"/>
      <c r="D27" s="5"/>
      <c r="E27" s="6"/>
    </row>
    <row r="28" spans="1:8" ht="33" customHeight="1">
      <c r="A28" s="34" t="s">
        <v>48</v>
      </c>
      <c r="B28" s="34"/>
      <c r="C28" s="34"/>
      <c r="D28" s="34"/>
      <c r="E28" s="34"/>
      <c r="H28" s="17"/>
    </row>
    <row r="29" spans="1:8">
      <c r="A29" s="5"/>
      <c r="B29" s="5"/>
      <c r="C29" s="5"/>
      <c r="D29" s="5"/>
      <c r="E29" s="6"/>
    </row>
    <row r="30" spans="1:8" ht="15" customHeight="1">
      <c r="A30" s="34" t="s">
        <v>39</v>
      </c>
      <c r="B30" s="34"/>
      <c r="C30" s="34"/>
      <c r="D30" s="34"/>
      <c r="E30" s="34"/>
    </row>
    <row r="31" spans="1:8">
      <c r="A31" s="5"/>
      <c r="B31" s="5"/>
      <c r="C31" s="5"/>
      <c r="D31" s="5"/>
      <c r="E31" s="6"/>
    </row>
    <row r="32" spans="1:8">
      <c r="A32" s="35" t="s">
        <v>40</v>
      </c>
      <c r="B32" s="35"/>
      <c r="C32" s="35"/>
      <c r="D32" s="35"/>
      <c r="E32" s="35"/>
    </row>
    <row r="33" spans="1:5">
      <c r="A33" s="5"/>
      <c r="B33" s="5"/>
      <c r="C33" s="5"/>
      <c r="D33" s="5"/>
      <c r="E33" s="6"/>
    </row>
    <row r="34" spans="1:5" ht="31.5" customHeight="1">
      <c r="A34" s="34" t="s">
        <v>18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6" t="s">
        <v>19</v>
      </c>
      <c r="B37" s="36"/>
      <c r="C37" s="36"/>
      <c r="D37" s="36"/>
      <c r="E37" s="36"/>
    </row>
    <row r="38" spans="1:5">
      <c r="A38" s="5"/>
      <c r="B38" s="5"/>
      <c r="C38" s="5"/>
      <c r="D38" s="5"/>
      <c r="E38" s="6"/>
    </row>
    <row r="39" spans="1:5">
      <c r="A39" s="5" t="s">
        <v>42</v>
      </c>
      <c r="B39" s="5" t="s">
        <v>43</v>
      </c>
      <c r="C39" s="5"/>
      <c r="D39" s="5"/>
      <c r="E39" s="6" t="s">
        <v>22</v>
      </c>
    </row>
    <row r="40" spans="1:5">
      <c r="A40" s="5"/>
      <c r="B40" s="5"/>
      <c r="C40" s="5"/>
      <c r="D40" s="5"/>
      <c r="E40" s="6" t="s">
        <v>24</v>
      </c>
    </row>
    <row r="41" spans="1:5">
      <c r="A41" s="5"/>
      <c r="B41" s="5"/>
      <c r="C41" s="5"/>
      <c r="D41" s="5"/>
      <c r="E41" s="6"/>
    </row>
    <row r="42" spans="1:5">
      <c r="A42" s="5" t="s">
        <v>20</v>
      </c>
      <c r="B42" s="5" t="s">
        <v>33</v>
      </c>
      <c r="C42" s="5"/>
      <c r="D42" s="5"/>
    </row>
    <row r="43" spans="1:5">
      <c r="A43" s="5"/>
      <c r="B43" s="35" t="s">
        <v>44</v>
      </c>
      <c r="C43" s="35"/>
      <c r="D43" s="3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25</v>
      </c>
      <c r="B46" s="5" t="s">
        <v>21</v>
      </c>
      <c r="C46" s="5"/>
      <c r="D46" s="5"/>
      <c r="E46" s="6" t="s">
        <v>22</v>
      </c>
    </row>
    <row r="47" spans="1:5">
      <c r="A47" s="5"/>
      <c r="B47" s="37" t="s">
        <v>23</v>
      </c>
      <c r="C47" s="37"/>
      <c r="D47" s="37"/>
      <c r="E47" s="6" t="s">
        <v>24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2024-12-02T07:52:19Z</cp:lastPrinted>
  <dcterms:created xsi:type="dcterms:W3CDTF">2017-03-13T08:54:22Z</dcterms:created>
  <dcterms:modified xsi:type="dcterms:W3CDTF">2025-03-13T14:11:04Z</dcterms:modified>
</cp:coreProperties>
</file>