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6" r:id="rId1"/>
    <sheet name="3 кв" sheetId="15" r:id="rId2"/>
    <sheet name="2 кв" sheetId="14" r:id="rId3"/>
    <sheet name="1 кв " sheetId="13" r:id="rId4"/>
  </sheets>
  <calcPr calcId="125725" iterateDelta="1E-4"/>
</workbook>
</file>

<file path=xl/calcChain.xml><?xml version="1.0" encoding="utf-8"?>
<calcChain xmlns="http://schemas.openxmlformats.org/spreadsheetml/2006/main">
  <c r="D16" i="16"/>
  <c r="D13"/>
  <c r="E29"/>
  <c r="E18"/>
  <c r="E19"/>
  <c r="E20"/>
  <c r="E21"/>
  <c r="E22"/>
  <c r="E23"/>
  <c r="E24"/>
  <c r="E17"/>
  <c r="E15"/>
  <c r="E14"/>
  <c r="E12"/>
  <c r="E28" i="15"/>
  <c r="D16"/>
  <c r="D13"/>
  <c r="E18"/>
  <c r="E19"/>
  <c r="E20"/>
  <c r="E21"/>
  <c r="E22"/>
  <c r="E23"/>
  <c r="E24"/>
  <c r="E17"/>
  <c r="E15"/>
  <c r="E14"/>
  <c r="E12"/>
  <c r="D16" i="14"/>
  <c r="D13"/>
  <c r="E18"/>
  <c r="E19"/>
  <c r="E20"/>
  <c r="E21"/>
  <c r="E22"/>
  <c r="E23"/>
  <c r="E24"/>
  <c r="E17"/>
  <c r="E15"/>
  <c r="E14"/>
  <c r="E12"/>
  <c r="D16" i="13"/>
  <c r="D13"/>
  <c r="E18"/>
  <c r="E19"/>
  <c r="E20"/>
  <c r="E21"/>
  <c r="E22"/>
  <c r="E23"/>
  <c r="E24"/>
  <c r="E17"/>
  <c r="E14"/>
  <c r="E15"/>
  <c r="E12"/>
  <c r="E28" i="14" l="1"/>
  <c r="E28" i="13"/>
</calcChain>
</file>

<file path=xl/sharedStrings.xml><?xml version="1.0" encoding="utf-8"?>
<sst xmlns="http://schemas.openxmlformats.org/spreadsheetml/2006/main" count="332" uniqueCount="61">
  <si>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</si>
  <si>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</si>
  <si>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</si>
  <si>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</si>
  <si>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</si>
  <si>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</si>
  <si>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</si>
  <si>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</si>
  <si>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</si>
  <si>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</si>
  <si>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</si>
  <si>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</si>
  <si>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</si>
  <si>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</si>
  <si>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</si>
  <si>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</si>
  <si>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</si>
  <si>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</si>
  <si>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</si>
  <si>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</si>
  <si>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</si>
  <si>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</si>
  <si>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</si>
  <si>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</si>
  <si>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</si>
  <si>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</si>
  <si>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</si>
  <si>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</si>
  <si>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</si>
  <si>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</si>
  <si>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</si>
  <si>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№10у от 01.05.2015 г. услуги и выполненные работы по содержанию и текущему ремонту общего имущества в МКД расположенного по адресу ул. Биологическая,16</t>
  </si>
  <si>
    <t>Работы по содержанию систем теплоснабжения (отопления)</t>
  </si>
  <si>
    <t>по графику</t>
  </si>
  <si>
    <t>руб</t>
  </si>
  <si>
    <t>Генеральный директор ООО УК "Авантаж"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</si>
  <si>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Биологическая,16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</si>
  <si>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Работы, выполняемые в целях надлежащего содержания систем вентиляции и дымоудаления мкд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</si>
  <si>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</si>
  <si>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</si>
  <si>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</si>
  <si>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</si>
  <si>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Электроэнергия ОДН</t>
  </si>
  <si>
    <t>Водоснабжение и водоотведение ОДН</t>
  </si>
  <si>
    <t>Составил:</t>
  </si>
  <si>
    <t>Начальник ПЭО Лебедева О.И</t>
  </si>
  <si>
    <t>Миткалов П.Н.</t>
  </si>
  <si>
    <t>01 апреля 2024 г.</t>
  </si>
  <si>
    <t>Ремонт двери входа на кровлю и чедак</t>
  </si>
  <si>
    <t>счет</t>
  </si>
  <si>
    <t>февраль</t>
  </si>
  <si>
    <t>2. Всего за период с 01.01.2024 г по 31.03.2024 г. выполненно работ (оказанно услуг) на общую сумму 52517 (пятьдесят две тысячи пятьсот семнадцать) рублей 85 коп.</t>
  </si>
  <si>
    <t>01 июля 2024 г.</t>
  </si>
  <si>
    <t>2. Всего за период с 01.01.2024 г по 30.06.2024 г. выполненно работ (оказанно услуг) на общую сумму () рублей коп.</t>
  </si>
  <si>
    <t>01 октября 2024 г.</t>
  </si>
  <si>
    <t>2. Всего за период с 01.01.2024 г по 30.09.2024 г. выполненно работ (оказанно услуг) на общую сумму 147367 (сто сорок семь тысяч триста шестьдесят семь) рублей 96 коп.</t>
  </si>
  <si>
    <t>Ефимова Т.И.</t>
  </si>
  <si>
    <t>01 января 2025 г.</t>
  </si>
  <si>
    <t>Смена крана на чердаке</t>
  </si>
  <si>
    <t>апрель</t>
  </si>
  <si>
    <t>2. Всего за период с 01.01.2024 г по 31.12.2024 г. выполненно работ (оказанно услуг) на общую сумму 195730 (сто девяносто пять тысяч семьсот тридцать) рублей 67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</si>
</sst>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0" applyFont="1"/>
    <xf numFmtId="4" fontId="9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4" fontId="4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22" workbookViewId="0">
      <selection activeCell="E12" sqref="E12:E26"/>
    </sheetView>
  </sheetViews>
  <sheetFormatPr defaultRowHeight="15"/>
  <cols>
    <col min="1" max="1" width="33.5703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>
      <c r="A4" s="38" t="s">
        <v>2</v>
      </c>
      <c r="B4" s="1"/>
      <c r="C4" s="1"/>
      <c r="D4" s="43" t="s">
        <v>57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4" t="s">
        <v>36</v>
      </c>
      <c r="B7" s="44"/>
      <c r="C7" s="44"/>
      <c r="D7" s="44"/>
      <c r="E7" s="44"/>
    </row>
    <row r="8" spans="1:7">
      <c r="A8" s="3"/>
      <c r="B8" s="3"/>
      <c r="C8" s="3"/>
      <c r="D8" s="3"/>
      <c r="E8" s="4"/>
    </row>
    <row r="9" spans="1:7" ht="45.75" customHeight="1">
      <c r="A9" s="44" t="s">
        <v>31</v>
      </c>
      <c r="B9" s="44"/>
      <c r="C9" s="44"/>
      <c r="D9" s="44"/>
      <c r="E9" s="44"/>
    </row>
    <row r="10" spans="1:7" ht="15.75" thickBot="1">
      <c r="A10" s="5"/>
      <c r="B10" s="5"/>
      <c r="C10" s="5"/>
      <c r="D10" s="5"/>
      <c r="E10" s="6"/>
      <c r="G10">
        <v>934.7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D12*$G$10*12</f>
        <v>9309.612000000001</v>
      </c>
    </row>
    <row r="13" spans="1:7" ht="42.75" customHeight="1">
      <c r="A13" s="7" t="s">
        <v>37</v>
      </c>
      <c r="B13" s="8" t="s">
        <v>8</v>
      </c>
      <c r="C13" s="8" t="s">
        <v>9</v>
      </c>
      <c r="D13" s="29">
        <f>E13/12/G10</f>
        <v>0.66866374237723325</v>
      </c>
      <c r="E13" s="35">
        <v>7500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</v>
      </c>
      <c r="E14" s="10">
        <f>D14*$G$10*12</f>
        <v>6729.84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>D15*$G$10*12</f>
        <v>12113.712000000001</v>
      </c>
    </row>
    <row r="16" spans="1:7" ht="51">
      <c r="A16" s="7" t="s">
        <v>30</v>
      </c>
      <c r="B16" s="8" t="s">
        <v>33</v>
      </c>
      <c r="C16" s="8" t="s">
        <v>9</v>
      </c>
      <c r="D16" s="29">
        <f>E16/12/G10</f>
        <v>0.3087835669198673</v>
      </c>
      <c r="E16" s="35">
        <v>3463.44</v>
      </c>
      <c r="G16" s="17"/>
    </row>
    <row r="17" spans="1:8" ht="25.5">
      <c r="A17" s="7" t="s">
        <v>32</v>
      </c>
      <c r="B17" s="8" t="s">
        <v>8</v>
      </c>
      <c r="C17" s="8" t="s">
        <v>9</v>
      </c>
      <c r="D17" s="9">
        <v>0.27</v>
      </c>
      <c r="E17" s="10">
        <f>D17*$G$10*12</f>
        <v>3028.4280000000003</v>
      </c>
    </row>
    <row r="18" spans="1:8">
      <c r="A18" s="7" t="s">
        <v>11</v>
      </c>
      <c r="B18" s="8" t="s">
        <v>33</v>
      </c>
      <c r="C18" s="8" t="s">
        <v>9</v>
      </c>
      <c r="D18" s="9">
        <v>0.15</v>
      </c>
      <c r="E18" s="10">
        <f t="shared" ref="E18:E24" si="0">D18*$G$10*12</f>
        <v>1682.46</v>
      </c>
    </row>
    <row r="19" spans="1:8" ht="25.5">
      <c r="A19" s="7" t="s">
        <v>10</v>
      </c>
      <c r="B19" s="8" t="s">
        <v>33</v>
      </c>
      <c r="C19" s="8" t="s">
        <v>9</v>
      </c>
      <c r="D19" s="8">
        <v>5.01</v>
      </c>
      <c r="E19" s="10">
        <f t="shared" si="0"/>
        <v>56194.163999999997</v>
      </c>
    </row>
    <row r="20" spans="1:8">
      <c r="A20" s="7" t="s">
        <v>29</v>
      </c>
      <c r="B20" s="8" t="s">
        <v>8</v>
      </c>
      <c r="C20" s="8" t="s">
        <v>9</v>
      </c>
      <c r="D20" s="9">
        <v>3.48</v>
      </c>
      <c r="E20" s="10">
        <f t="shared" si="0"/>
        <v>39033.072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10992.072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0"/>
        <v>6842.0040000000008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0"/>
        <v>3925.74</v>
      </c>
    </row>
    <row r="24" spans="1:8" ht="25.5">
      <c r="A24" s="7" t="s">
        <v>16</v>
      </c>
      <c r="B24" s="8" t="s">
        <v>8</v>
      </c>
      <c r="C24" s="8" t="s">
        <v>9</v>
      </c>
      <c r="D24" s="8">
        <v>1.63</v>
      </c>
      <c r="E24" s="10">
        <f t="shared" si="0"/>
        <v>18282.732</v>
      </c>
    </row>
    <row r="25" spans="1:8" ht="16.5" customHeight="1">
      <c r="A25" s="26" t="s">
        <v>42</v>
      </c>
      <c r="B25" s="27" t="s">
        <v>38</v>
      </c>
      <c r="C25" s="27" t="s">
        <v>34</v>
      </c>
      <c r="D25" s="27" t="s">
        <v>41</v>
      </c>
      <c r="E25" s="28">
        <v>12893.52</v>
      </c>
      <c r="G25" s="17"/>
      <c r="H25" s="17"/>
    </row>
    <row r="26" spans="1:8" ht="16.5" customHeight="1">
      <c r="A26" s="26" t="s">
        <v>43</v>
      </c>
      <c r="B26" s="27" t="s">
        <v>38</v>
      </c>
      <c r="C26" s="27" t="s">
        <v>34</v>
      </c>
      <c r="D26" s="27" t="s">
        <v>41</v>
      </c>
      <c r="E26" s="28">
        <v>1895.87</v>
      </c>
      <c r="G26" s="17"/>
      <c r="H26" s="17"/>
    </row>
    <row r="27" spans="1:8" ht="16.5" customHeight="1">
      <c r="A27" s="26" t="s">
        <v>48</v>
      </c>
      <c r="B27" s="27" t="s">
        <v>50</v>
      </c>
      <c r="C27" s="27" t="s">
        <v>34</v>
      </c>
      <c r="D27" s="27" t="s">
        <v>49</v>
      </c>
      <c r="E27" s="28">
        <v>600</v>
      </c>
      <c r="G27" s="17"/>
      <c r="H27" s="17"/>
    </row>
    <row r="28" spans="1:8" ht="16.5" customHeight="1">
      <c r="A28" s="26" t="s">
        <v>58</v>
      </c>
      <c r="B28" s="27" t="s">
        <v>59</v>
      </c>
      <c r="C28" s="27" t="s">
        <v>34</v>
      </c>
      <c r="D28" s="27" t="s">
        <v>49</v>
      </c>
      <c r="E28" s="28">
        <v>1244</v>
      </c>
      <c r="G28" s="17"/>
      <c r="H28" s="17"/>
    </row>
    <row r="29" spans="1:8" ht="19.5" thickBot="1">
      <c r="A29" s="12" t="s">
        <v>17</v>
      </c>
      <c r="B29" s="13"/>
      <c r="C29" s="13"/>
      <c r="D29" s="14"/>
      <c r="E29" s="15">
        <f>SUM(E12:E28)</f>
        <v>195730.66599999997</v>
      </c>
      <c r="G29" s="17"/>
      <c r="H29" s="17"/>
    </row>
    <row r="30" spans="1:8">
      <c r="A30" s="5"/>
      <c r="B30" s="5"/>
      <c r="C30" s="5"/>
      <c r="D30" s="5"/>
      <c r="E30" s="6"/>
    </row>
    <row r="31" spans="1:8" ht="33" customHeight="1">
      <c r="A31" s="44" t="s">
        <v>60</v>
      </c>
      <c r="B31" s="44"/>
      <c r="C31" s="44"/>
      <c r="D31" s="44"/>
      <c r="E31" s="44"/>
    </row>
    <row r="32" spans="1:8">
      <c r="A32" s="24"/>
      <c r="B32" s="24"/>
      <c r="C32" s="24"/>
      <c r="D32" s="24"/>
      <c r="E32" s="25"/>
    </row>
    <row r="33" spans="1:5" ht="15" customHeight="1">
      <c r="A33" s="44" t="s">
        <v>39</v>
      </c>
      <c r="B33" s="44"/>
      <c r="C33" s="44"/>
      <c r="D33" s="44"/>
      <c r="E33" s="44"/>
    </row>
    <row r="34" spans="1:5">
      <c r="A34" s="5"/>
      <c r="B34" s="5"/>
      <c r="C34" s="5"/>
      <c r="D34" s="5"/>
      <c r="E34" s="6"/>
    </row>
    <row r="35" spans="1:5">
      <c r="A35" s="45" t="s">
        <v>40</v>
      </c>
      <c r="B35" s="45"/>
      <c r="C35" s="45"/>
      <c r="D35" s="45"/>
      <c r="E35" s="45"/>
    </row>
    <row r="36" spans="1:5">
      <c r="A36" s="5"/>
      <c r="B36" s="5"/>
      <c r="C36" s="5"/>
      <c r="D36" s="5"/>
      <c r="E36" s="6"/>
    </row>
    <row r="37" spans="1:5" ht="33" customHeight="1">
      <c r="A37" s="44" t="s">
        <v>18</v>
      </c>
      <c r="B37" s="44"/>
      <c r="C37" s="44"/>
      <c r="D37" s="44"/>
      <c r="E37" s="44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46" t="s">
        <v>19</v>
      </c>
      <c r="B40" s="46"/>
      <c r="C40" s="46"/>
      <c r="D40" s="46"/>
      <c r="E40" s="46"/>
    </row>
    <row r="41" spans="1:5">
      <c r="A41" s="39"/>
      <c r="B41" s="39"/>
      <c r="C41" s="39"/>
      <c r="D41" s="39"/>
      <c r="E41" s="39"/>
    </row>
    <row r="42" spans="1:5">
      <c r="A42" s="5" t="s">
        <v>44</v>
      </c>
      <c r="B42" s="5" t="s">
        <v>45</v>
      </c>
      <c r="C42" s="5"/>
      <c r="D42" s="5"/>
      <c r="E42" s="6" t="s">
        <v>22</v>
      </c>
    </row>
    <row r="43" spans="1:5">
      <c r="A43" s="5"/>
      <c r="B43" s="5"/>
      <c r="C43" s="5"/>
      <c r="D43" s="5"/>
      <c r="E43" s="6" t="s">
        <v>24</v>
      </c>
    </row>
    <row r="44" spans="1:5">
      <c r="A44" s="5"/>
      <c r="B44" s="5"/>
      <c r="C44" s="5"/>
      <c r="D44" s="5"/>
      <c r="E44" s="6"/>
    </row>
    <row r="45" spans="1:5">
      <c r="A45" s="5" t="s">
        <v>20</v>
      </c>
      <c r="B45" s="5" t="s">
        <v>35</v>
      </c>
      <c r="C45" s="5"/>
      <c r="D45" s="5"/>
    </row>
    <row r="46" spans="1:5">
      <c r="A46" s="5"/>
      <c r="B46" s="45" t="s">
        <v>56</v>
      </c>
      <c r="C46" s="45"/>
      <c r="D46" s="45"/>
      <c r="E46" s="6" t="s">
        <v>22</v>
      </c>
    </row>
    <row r="47" spans="1:5">
      <c r="A47" s="5"/>
      <c r="B47" s="5"/>
      <c r="C47" s="5"/>
      <c r="D47" s="5"/>
      <c r="E47" s="6" t="s">
        <v>24</v>
      </c>
    </row>
    <row r="48" spans="1:5">
      <c r="A48" s="5"/>
      <c r="B48" s="5"/>
      <c r="C48" s="5"/>
      <c r="D48" s="5"/>
      <c r="E48" s="6"/>
    </row>
    <row r="49" spans="1:5">
      <c r="A49" s="5" t="s">
        <v>25</v>
      </c>
      <c r="B49" s="5" t="s">
        <v>21</v>
      </c>
      <c r="C49" s="5"/>
      <c r="D49" s="5"/>
      <c r="E49" s="6" t="s">
        <v>22</v>
      </c>
    </row>
    <row r="50" spans="1:5">
      <c r="A50" s="5"/>
      <c r="B50" s="40" t="s">
        <v>23</v>
      </c>
      <c r="C50" s="40"/>
      <c r="D50" s="40"/>
      <c r="E50" s="6" t="s">
        <v>24</v>
      </c>
    </row>
  </sheetData>
  <mergeCells count="12">
    <mergeCell ref="B50:D50"/>
    <mergeCell ref="A1:E1"/>
    <mergeCell ref="A2:E2"/>
    <mergeCell ref="D4:E4"/>
    <mergeCell ref="A7:E7"/>
    <mergeCell ref="A9:E9"/>
    <mergeCell ref="A31:E31"/>
    <mergeCell ref="A33:E33"/>
    <mergeCell ref="A35:E35"/>
    <mergeCell ref="A37:E37"/>
    <mergeCell ref="A40:E40"/>
    <mergeCell ref="B46:D46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selection activeCell="B45" sqref="B45:D45"/>
    </sheetView>
  </sheetViews>
  <sheetFormatPr defaultRowHeight="15"/>
  <cols>
    <col min="1" max="1" width="33.5703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>
      <c r="A4" s="36" t="s">
        <v>2</v>
      </c>
      <c r="B4" s="1"/>
      <c r="C4" s="1"/>
      <c r="D4" s="43" t="s">
        <v>54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4" t="s">
        <v>36</v>
      </c>
      <c r="B7" s="44"/>
      <c r="C7" s="44"/>
      <c r="D7" s="44"/>
      <c r="E7" s="44"/>
    </row>
    <row r="8" spans="1:7">
      <c r="A8" s="3"/>
      <c r="B8" s="3"/>
      <c r="C8" s="3"/>
      <c r="D8" s="3"/>
      <c r="E8" s="4"/>
    </row>
    <row r="9" spans="1:7" ht="45.75" customHeight="1">
      <c r="A9" s="44" t="s">
        <v>31</v>
      </c>
      <c r="B9" s="44"/>
      <c r="C9" s="44"/>
      <c r="D9" s="44"/>
      <c r="E9" s="44"/>
    </row>
    <row r="10" spans="1:7" ht="15.75" thickBot="1">
      <c r="A10" s="5"/>
      <c r="B10" s="5"/>
      <c r="C10" s="5"/>
      <c r="D10" s="5"/>
      <c r="E10" s="6"/>
      <c r="G10">
        <v>934.7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D12*$G$10*9</f>
        <v>6982.2090000000007</v>
      </c>
    </row>
    <row r="13" spans="1:7" ht="42.75" customHeight="1">
      <c r="A13" s="7" t="s">
        <v>37</v>
      </c>
      <c r="B13" s="8" t="s">
        <v>8</v>
      </c>
      <c r="C13" s="8" t="s">
        <v>9</v>
      </c>
      <c r="D13" s="29">
        <f>E13/9/G10</f>
        <v>0.7667344245925608</v>
      </c>
      <c r="E13" s="35">
        <v>6450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</v>
      </c>
      <c r="E14" s="10">
        <f>D14*$G$10*9</f>
        <v>5047.38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>D15*$G$10*9</f>
        <v>9085.2840000000015</v>
      </c>
    </row>
    <row r="16" spans="1:7" ht="51">
      <c r="A16" s="7" t="s">
        <v>30</v>
      </c>
      <c r="B16" s="8" t="s">
        <v>33</v>
      </c>
      <c r="C16" s="8" t="s">
        <v>9</v>
      </c>
      <c r="D16" s="29">
        <f>E16/9/G10</f>
        <v>0.41171142255982307</v>
      </c>
      <c r="E16" s="35">
        <v>3463.44</v>
      </c>
      <c r="G16" s="17"/>
    </row>
    <row r="17" spans="1:8" ht="25.5">
      <c r="A17" s="7" t="s">
        <v>32</v>
      </c>
      <c r="B17" s="8" t="s">
        <v>8</v>
      </c>
      <c r="C17" s="8" t="s">
        <v>9</v>
      </c>
      <c r="D17" s="9">
        <v>0.27</v>
      </c>
      <c r="E17" s="10">
        <f>D17*$G$10*9</f>
        <v>2271.3210000000004</v>
      </c>
    </row>
    <row r="18" spans="1:8">
      <c r="A18" s="7" t="s">
        <v>11</v>
      </c>
      <c r="B18" s="8" t="s">
        <v>33</v>
      </c>
      <c r="C18" s="8" t="s">
        <v>9</v>
      </c>
      <c r="D18" s="9">
        <v>0.15</v>
      </c>
      <c r="E18" s="10">
        <f t="shared" ref="E18:E24" si="0">D18*$G$10*9</f>
        <v>1261.845</v>
      </c>
    </row>
    <row r="19" spans="1:8" ht="25.5">
      <c r="A19" s="7" t="s">
        <v>10</v>
      </c>
      <c r="B19" s="8" t="s">
        <v>33</v>
      </c>
      <c r="C19" s="8" t="s">
        <v>9</v>
      </c>
      <c r="D19" s="8">
        <v>5.01</v>
      </c>
      <c r="E19" s="10">
        <f t="shared" si="0"/>
        <v>42145.623</v>
      </c>
    </row>
    <row r="20" spans="1:8">
      <c r="A20" s="7" t="s">
        <v>29</v>
      </c>
      <c r="B20" s="8" t="s">
        <v>8</v>
      </c>
      <c r="C20" s="8" t="s">
        <v>9</v>
      </c>
      <c r="D20" s="9">
        <v>3.48</v>
      </c>
      <c r="E20" s="10">
        <f t="shared" si="0"/>
        <v>29274.804000000004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8244.0540000000001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0"/>
        <v>5131.5030000000006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0"/>
        <v>2944.3049999999998</v>
      </c>
    </row>
    <row r="24" spans="1:8" ht="25.5">
      <c r="A24" s="7" t="s">
        <v>16</v>
      </c>
      <c r="B24" s="8" t="s">
        <v>8</v>
      </c>
      <c r="C24" s="8" t="s">
        <v>9</v>
      </c>
      <c r="D24" s="8">
        <v>1.63</v>
      </c>
      <c r="E24" s="10">
        <f t="shared" si="0"/>
        <v>13712.048999999999</v>
      </c>
    </row>
    <row r="25" spans="1:8" ht="16.5" customHeight="1">
      <c r="A25" s="26" t="s">
        <v>42</v>
      </c>
      <c r="B25" s="27" t="s">
        <v>38</v>
      </c>
      <c r="C25" s="27" t="s">
        <v>34</v>
      </c>
      <c r="D25" s="27" t="s">
        <v>41</v>
      </c>
      <c r="E25" s="28">
        <v>8858.27</v>
      </c>
      <c r="G25" s="17"/>
      <c r="H25" s="17"/>
    </row>
    <row r="26" spans="1:8" ht="16.5" customHeight="1">
      <c r="A26" s="26" t="s">
        <v>43</v>
      </c>
      <c r="B26" s="27" t="s">
        <v>38</v>
      </c>
      <c r="C26" s="27" t="s">
        <v>34</v>
      </c>
      <c r="D26" s="27" t="s">
        <v>41</v>
      </c>
      <c r="E26" s="28">
        <v>1895.87</v>
      </c>
      <c r="G26" s="17"/>
      <c r="H26" s="17"/>
    </row>
    <row r="27" spans="1:8" ht="16.5" customHeight="1">
      <c r="A27" s="26" t="s">
        <v>48</v>
      </c>
      <c r="B27" s="27" t="s">
        <v>50</v>
      </c>
      <c r="C27" s="27" t="s">
        <v>34</v>
      </c>
      <c r="D27" s="27" t="s">
        <v>49</v>
      </c>
      <c r="E27" s="28">
        <v>600</v>
      </c>
      <c r="G27" s="17"/>
      <c r="H27" s="17"/>
    </row>
    <row r="28" spans="1:8" ht="19.5" thickBot="1">
      <c r="A28" s="12" t="s">
        <v>17</v>
      </c>
      <c r="B28" s="13"/>
      <c r="C28" s="13"/>
      <c r="D28" s="14"/>
      <c r="E28" s="15">
        <f>SUM(E12:E27)</f>
        <v>147367.95699999997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44" t="s">
        <v>55</v>
      </c>
      <c r="B30" s="44"/>
      <c r="C30" s="44"/>
      <c r="D30" s="44"/>
      <c r="E30" s="44"/>
    </row>
    <row r="31" spans="1:8">
      <c r="A31" s="24"/>
      <c r="B31" s="24"/>
      <c r="C31" s="24"/>
      <c r="D31" s="24"/>
      <c r="E31" s="25"/>
    </row>
    <row r="32" spans="1:8" ht="15" customHeight="1">
      <c r="A32" s="44" t="s">
        <v>39</v>
      </c>
      <c r="B32" s="44"/>
      <c r="C32" s="44"/>
      <c r="D32" s="44"/>
      <c r="E32" s="44"/>
    </row>
    <row r="33" spans="1:5">
      <c r="A33" s="5"/>
      <c r="B33" s="5"/>
      <c r="C33" s="5"/>
      <c r="D33" s="5"/>
      <c r="E33" s="6"/>
    </row>
    <row r="34" spans="1:5">
      <c r="A34" s="45" t="s">
        <v>40</v>
      </c>
      <c r="B34" s="45"/>
      <c r="C34" s="45"/>
      <c r="D34" s="45"/>
      <c r="E34" s="45"/>
    </row>
    <row r="35" spans="1:5">
      <c r="A35" s="5"/>
      <c r="B35" s="5"/>
      <c r="C35" s="5"/>
      <c r="D35" s="5"/>
      <c r="E35" s="6"/>
    </row>
    <row r="36" spans="1:5" ht="33" customHeight="1">
      <c r="A36" s="44" t="s">
        <v>18</v>
      </c>
      <c r="B36" s="44"/>
      <c r="C36" s="44"/>
      <c r="D36" s="44"/>
      <c r="E36" s="44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46" t="s">
        <v>19</v>
      </c>
      <c r="B39" s="46"/>
      <c r="C39" s="46"/>
      <c r="D39" s="46"/>
      <c r="E39" s="46"/>
    </row>
    <row r="40" spans="1:5">
      <c r="A40" s="37"/>
      <c r="B40" s="37"/>
      <c r="C40" s="37"/>
      <c r="D40" s="37"/>
      <c r="E40" s="37"/>
    </row>
    <row r="41" spans="1:5">
      <c r="A41" s="5" t="s">
        <v>44</v>
      </c>
      <c r="B41" s="5" t="s">
        <v>45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35</v>
      </c>
      <c r="C44" s="5"/>
      <c r="D44" s="5"/>
    </row>
    <row r="45" spans="1:5">
      <c r="A45" s="5"/>
      <c r="B45" s="45" t="s">
        <v>56</v>
      </c>
      <c r="C45" s="45"/>
      <c r="D45" s="4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40" t="s">
        <v>23</v>
      </c>
      <c r="C49" s="40"/>
      <c r="D49" s="40"/>
      <c r="E49" s="6" t="s">
        <v>24</v>
      </c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9"/>
  <sheetViews>
    <sheetView topLeftCell="A13" workbookViewId="0">
      <selection activeCell="D17" sqref="D17"/>
    </sheetView>
  </sheetViews>
  <sheetFormatPr defaultRowHeight="15"/>
  <cols>
    <col min="1" max="1" width="33.5703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3" t="s">
        <v>52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4" t="s">
        <v>36</v>
      </c>
      <c r="B7" s="44"/>
      <c r="C7" s="44"/>
      <c r="D7" s="44"/>
      <c r="E7" s="44"/>
    </row>
    <row r="8" spans="1:7">
      <c r="A8" s="3"/>
      <c r="B8" s="3"/>
      <c r="C8" s="3"/>
      <c r="D8" s="3"/>
      <c r="E8" s="4"/>
    </row>
    <row r="9" spans="1:7" ht="45.75" customHeight="1">
      <c r="A9" s="44" t="s">
        <v>31</v>
      </c>
      <c r="B9" s="44"/>
      <c r="C9" s="44"/>
      <c r="D9" s="44"/>
      <c r="E9" s="44"/>
    </row>
    <row r="10" spans="1:7" ht="15.75" thickBot="1">
      <c r="A10" s="5"/>
      <c r="B10" s="5"/>
      <c r="C10" s="5"/>
      <c r="D10" s="5"/>
      <c r="E10" s="6"/>
      <c r="G10">
        <v>934.7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D12*$G$10*6</f>
        <v>4654.8060000000005</v>
      </c>
    </row>
    <row r="13" spans="1:7" ht="42.75" customHeight="1">
      <c r="A13" s="7" t="s">
        <v>37</v>
      </c>
      <c r="B13" s="8" t="s">
        <v>8</v>
      </c>
      <c r="C13" s="8" t="s">
        <v>9</v>
      </c>
      <c r="D13" s="29">
        <f>E13/6/G10</f>
        <v>0.82914304054776933</v>
      </c>
      <c r="E13" s="35">
        <v>4650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</v>
      </c>
      <c r="E14" s="10">
        <f>D14*$G$10*6</f>
        <v>3364.92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>D15*$G$10*6</f>
        <v>6056.8560000000007</v>
      </c>
    </row>
    <row r="16" spans="1:7" ht="51">
      <c r="A16" s="7" t="s">
        <v>30</v>
      </c>
      <c r="B16" s="8" t="s">
        <v>33</v>
      </c>
      <c r="C16" s="8" t="s">
        <v>9</v>
      </c>
      <c r="D16" s="29">
        <f>E16/6/G10</f>
        <v>0.61756713383973461</v>
      </c>
      <c r="E16" s="35">
        <v>3463.44</v>
      </c>
      <c r="G16" s="17"/>
    </row>
    <row r="17" spans="1:8" ht="25.5">
      <c r="A17" s="7" t="s">
        <v>32</v>
      </c>
      <c r="B17" s="8" t="s">
        <v>8</v>
      </c>
      <c r="C17" s="8" t="s">
        <v>9</v>
      </c>
      <c r="D17" s="9">
        <v>0.27</v>
      </c>
      <c r="E17" s="10">
        <f>D17*$G$10*6</f>
        <v>1514.2140000000002</v>
      </c>
    </row>
    <row r="18" spans="1:8">
      <c r="A18" s="7" t="s">
        <v>11</v>
      </c>
      <c r="B18" s="8" t="s">
        <v>33</v>
      </c>
      <c r="C18" s="8" t="s">
        <v>9</v>
      </c>
      <c r="D18" s="9">
        <v>0.15</v>
      </c>
      <c r="E18" s="10">
        <f t="shared" ref="E18:E24" si="0">D18*$G$10*6</f>
        <v>841.23</v>
      </c>
    </row>
    <row r="19" spans="1:8" ht="25.5">
      <c r="A19" s="7" t="s">
        <v>10</v>
      </c>
      <c r="B19" s="8" t="s">
        <v>33</v>
      </c>
      <c r="C19" s="8" t="s">
        <v>9</v>
      </c>
      <c r="D19" s="8">
        <v>5.01</v>
      </c>
      <c r="E19" s="10">
        <f t="shared" si="0"/>
        <v>28097.081999999999</v>
      </c>
    </row>
    <row r="20" spans="1:8">
      <c r="A20" s="7" t="s">
        <v>29</v>
      </c>
      <c r="B20" s="8" t="s">
        <v>8</v>
      </c>
      <c r="C20" s="8" t="s">
        <v>9</v>
      </c>
      <c r="D20" s="9">
        <v>3.48</v>
      </c>
      <c r="E20" s="10">
        <f t="shared" si="0"/>
        <v>19516.536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5496.0360000000001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0"/>
        <v>3421.0020000000004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0"/>
        <v>1962.87</v>
      </c>
    </row>
    <row r="24" spans="1:8" ht="25.5">
      <c r="A24" s="7" t="s">
        <v>16</v>
      </c>
      <c r="B24" s="8" t="s">
        <v>8</v>
      </c>
      <c r="C24" s="8" t="s">
        <v>9</v>
      </c>
      <c r="D24" s="8">
        <v>1.63</v>
      </c>
      <c r="E24" s="10">
        <f t="shared" si="0"/>
        <v>9141.366</v>
      </c>
    </row>
    <row r="25" spans="1:8" ht="16.5" customHeight="1">
      <c r="A25" s="26" t="s">
        <v>42</v>
      </c>
      <c r="B25" s="27" t="s">
        <v>38</v>
      </c>
      <c r="C25" s="27" t="s">
        <v>34</v>
      </c>
      <c r="D25" s="27" t="s">
        <v>41</v>
      </c>
      <c r="E25" s="28">
        <v>6201.69</v>
      </c>
      <c r="G25" s="17"/>
      <c r="H25" s="17"/>
    </row>
    <row r="26" spans="1:8" ht="16.5" customHeight="1">
      <c r="A26" s="26" t="s">
        <v>43</v>
      </c>
      <c r="B26" s="27" t="s">
        <v>38</v>
      </c>
      <c r="C26" s="27" t="s">
        <v>34</v>
      </c>
      <c r="D26" s="27" t="s">
        <v>41</v>
      </c>
      <c r="E26" s="28">
        <v>1895.87</v>
      </c>
      <c r="G26" s="17"/>
      <c r="H26" s="17"/>
    </row>
    <row r="27" spans="1:8" ht="16.5" customHeight="1">
      <c r="A27" s="26" t="s">
        <v>48</v>
      </c>
      <c r="B27" s="27" t="s">
        <v>50</v>
      </c>
      <c r="C27" s="27" t="s">
        <v>34</v>
      </c>
      <c r="D27" s="27" t="s">
        <v>49</v>
      </c>
      <c r="E27" s="28">
        <v>600</v>
      </c>
      <c r="G27" s="17"/>
      <c r="H27" s="17"/>
    </row>
    <row r="28" spans="1:8" ht="19.5" thickBot="1">
      <c r="A28" s="12" t="s">
        <v>17</v>
      </c>
      <c r="B28" s="13"/>
      <c r="C28" s="13"/>
      <c r="D28" s="14"/>
      <c r="E28" s="15">
        <f>SUM(E12:E27)</f>
        <v>100877.91799999999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44" t="s">
        <v>53</v>
      </c>
      <c r="B30" s="44"/>
      <c r="C30" s="44"/>
      <c r="D30" s="44"/>
      <c r="E30" s="44"/>
    </row>
    <row r="31" spans="1:8">
      <c r="A31" s="24"/>
      <c r="B31" s="24"/>
      <c r="C31" s="24"/>
      <c r="D31" s="24"/>
      <c r="E31" s="25"/>
    </row>
    <row r="32" spans="1:8" ht="15" customHeight="1">
      <c r="A32" s="44" t="s">
        <v>39</v>
      </c>
      <c r="B32" s="44"/>
      <c r="C32" s="44"/>
      <c r="D32" s="44"/>
      <c r="E32" s="44"/>
    </row>
    <row r="33" spans="1:5">
      <c r="A33" s="5"/>
      <c r="B33" s="5"/>
      <c r="C33" s="5"/>
      <c r="D33" s="5"/>
      <c r="E33" s="6"/>
    </row>
    <row r="34" spans="1:5">
      <c r="A34" s="45" t="s">
        <v>40</v>
      </c>
      <c r="B34" s="45"/>
      <c r="C34" s="45"/>
      <c r="D34" s="45"/>
      <c r="E34" s="45"/>
    </row>
    <row r="35" spans="1:5">
      <c r="A35" s="5"/>
      <c r="B35" s="5"/>
      <c r="C35" s="5"/>
      <c r="D35" s="5"/>
      <c r="E35" s="6"/>
    </row>
    <row r="36" spans="1:5" ht="33" customHeight="1">
      <c r="A36" s="44" t="s">
        <v>18</v>
      </c>
      <c r="B36" s="44"/>
      <c r="C36" s="44"/>
      <c r="D36" s="44"/>
      <c r="E36" s="44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46" t="s">
        <v>19</v>
      </c>
      <c r="B39" s="46"/>
      <c r="C39" s="46"/>
      <c r="D39" s="46"/>
      <c r="E39" s="46"/>
    </row>
    <row r="40" spans="1:5">
      <c r="A40" s="33"/>
      <c r="B40" s="33"/>
      <c r="C40" s="33"/>
      <c r="D40" s="33"/>
      <c r="E40" s="33"/>
    </row>
    <row r="41" spans="1:5">
      <c r="A41" s="5" t="s">
        <v>44</v>
      </c>
      <c r="B41" s="5" t="s">
        <v>45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35</v>
      </c>
      <c r="C44" s="5"/>
      <c r="D44" s="5"/>
    </row>
    <row r="45" spans="1:5">
      <c r="A45" s="5"/>
      <c r="B45" s="45" t="s">
        <v>46</v>
      </c>
      <c r="C45" s="45"/>
      <c r="D45" s="4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40" t="s">
        <v>23</v>
      </c>
      <c r="C49" s="40"/>
      <c r="D49" s="40"/>
      <c r="E49" s="6" t="s">
        <v>24</v>
      </c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selection activeCell="H30" sqref="H30"/>
    </sheetView>
  </sheetViews>
  <sheetFormatPr defaultRowHeight="15"/>
  <cols>
    <col min="1" max="1" width="33.5703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41" t="s">
        <v>0</v>
      </c>
      <c r="B1" s="41"/>
      <c r="C1" s="41"/>
      <c r="D1" s="41"/>
      <c r="E1" s="41"/>
    </row>
    <row r="2" spans="1:7" ht="30.75" customHeight="1">
      <c r="A2" s="42" t="s">
        <v>1</v>
      </c>
      <c r="B2" s="42"/>
      <c r="C2" s="42"/>
      <c r="D2" s="42"/>
      <c r="E2" s="42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3" t="s">
        <v>47</v>
      </c>
      <c r="E4" s="43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4" t="s">
        <v>36</v>
      </c>
      <c r="B7" s="44"/>
      <c r="C7" s="44"/>
      <c r="D7" s="44"/>
      <c r="E7" s="44"/>
    </row>
    <row r="8" spans="1:7">
      <c r="A8" s="3"/>
      <c r="B8" s="3"/>
      <c r="C8" s="3"/>
      <c r="D8" s="3"/>
      <c r="E8" s="4"/>
    </row>
    <row r="9" spans="1:7" ht="45.75" customHeight="1">
      <c r="A9" s="44" t="s">
        <v>31</v>
      </c>
      <c r="B9" s="44"/>
      <c r="C9" s="44"/>
      <c r="D9" s="44"/>
      <c r="E9" s="44"/>
    </row>
    <row r="10" spans="1:7" ht="15.75" thickBot="1">
      <c r="A10" s="5"/>
      <c r="B10" s="5"/>
      <c r="C10" s="5"/>
      <c r="D10" s="5"/>
      <c r="E10" s="6"/>
      <c r="G10">
        <v>934.7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D12*$G$10*3</f>
        <v>2327.4030000000002</v>
      </c>
    </row>
    <row r="13" spans="1:7" ht="42.75" customHeight="1">
      <c r="A13" s="7" t="s">
        <v>37</v>
      </c>
      <c r="B13" s="8" t="s">
        <v>8</v>
      </c>
      <c r="C13" s="8" t="s">
        <v>9</v>
      </c>
      <c r="D13" s="29">
        <f>E13/3/G10</f>
        <v>0.96287578902321591</v>
      </c>
      <c r="E13" s="10">
        <v>2700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</v>
      </c>
      <c r="E14" s="10">
        <f t="shared" ref="E14:E15" si="0">D14*$G$10*3</f>
        <v>1682.46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3028.4280000000003</v>
      </c>
    </row>
    <row r="16" spans="1:7" ht="51">
      <c r="A16" s="7" t="s">
        <v>30</v>
      </c>
      <c r="B16" s="8" t="s">
        <v>33</v>
      </c>
      <c r="C16" s="8" t="s">
        <v>9</v>
      </c>
      <c r="D16" s="29">
        <f>E16/3/G10</f>
        <v>1.2351342676794692</v>
      </c>
      <c r="E16" s="34">
        <v>3463.44</v>
      </c>
      <c r="G16" s="17"/>
    </row>
    <row r="17" spans="1:8" ht="25.5">
      <c r="A17" s="7" t="s">
        <v>32</v>
      </c>
      <c r="B17" s="8" t="s">
        <v>8</v>
      </c>
      <c r="C17" s="8" t="s">
        <v>9</v>
      </c>
      <c r="D17" s="9">
        <v>0.27</v>
      </c>
      <c r="E17" s="10">
        <f>D17*$G$10*3</f>
        <v>757.10700000000008</v>
      </c>
    </row>
    <row r="18" spans="1:8">
      <c r="A18" s="7" t="s">
        <v>11</v>
      </c>
      <c r="B18" s="8" t="s">
        <v>33</v>
      </c>
      <c r="C18" s="8" t="s">
        <v>9</v>
      </c>
      <c r="D18" s="9">
        <v>0.15</v>
      </c>
      <c r="E18" s="10">
        <f t="shared" ref="E18:E24" si="1">D18*$G$10*3</f>
        <v>420.61500000000001</v>
      </c>
    </row>
    <row r="19" spans="1:8" ht="25.5">
      <c r="A19" s="7" t="s">
        <v>10</v>
      </c>
      <c r="B19" s="8" t="s">
        <v>33</v>
      </c>
      <c r="C19" s="8" t="s">
        <v>9</v>
      </c>
      <c r="D19" s="8">
        <v>5.01</v>
      </c>
      <c r="E19" s="10">
        <f t="shared" si="1"/>
        <v>14048.540999999999</v>
      </c>
    </row>
    <row r="20" spans="1:8">
      <c r="A20" s="7" t="s">
        <v>29</v>
      </c>
      <c r="B20" s="8" t="s">
        <v>8</v>
      </c>
      <c r="C20" s="8" t="s">
        <v>9</v>
      </c>
      <c r="D20" s="9">
        <v>3.48</v>
      </c>
      <c r="E20" s="10">
        <f t="shared" si="1"/>
        <v>9758.268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1"/>
        <v>2748.018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1"/>
        <v>1710.5010000000002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1"/>
        <v>981.43499999999995</v>
      </c>
    </row>
    <row r="24" spans="1:8" ht="25.5">
      <c r="A24" s="7" t="s">
        <v>16</v>
      </c>
      <c r="B24" s="8" t="s">
        <v>8</v>
      </c>
      <c r="C24" s="8" t="s">
        <v>9</v>
      </c>
      <c r="D24" s="8">
        <v>1.63</v>
      </c>
      <c r="E24" s="10">
        <f t="shared" si="1"/>
        <v>4570.683</v>
      </c>
    </row>
    <row r="25" spans="1:8" ht="16.5" customHeight="1">
      <c r="A25" s="26" t="s">
        <v>42</v>
      </c>
      <c r="B25" s="27" t="s">
        <v>38</v>
      </c>
      <c r="C25" s="27" t="s">
        <v>34</v>
      </c>
      <c r="D25" s="27" t="s">
        <v>41</v>
      </c>
      <c r="E25" s="28">
        <v>3463.15</v>
      </c>
      <c r="G25" s="17"/>
      <c r="H25" s="17"/>
    </row>
    <row r="26" spans="1:8" ht="16.5" customHeight="1">
      <c r="A26" s="26" t="s">
        <v>43</v>
      </c>
      <c r="B26" s="27" t="s">
        <v>38</v>
      </c>
      <c r="C26" s="27" t="s">
        <v>34</v>
      </c>
      <c r="D26" s="27" t="s">
        <v>41</v>
      </c>
      <c r="E26" s="28">
        <v>257.8</v>
      </c>
      <c r="G26" s="17"/>
      <c r="H26" s="17"/>
    </row>
    <row r="27" spans="1:8" ht="16.5" customHeight="1">
      <c r="A27" s="26" t="s">
        <v>48</v>
      </c>
      <c r="B27" s="27" t="s">
        <v>50</v>
      </c>
      <c r="C27" s="27" t="s">
        <v>34</v>
      </c>
      <c r="D27" s="27" t="s">
        <v>49</v>
      </c>
      <c r="E27" s="28">
        <v>600</v>
      </c>
      <c r="G27" s="17"/>
      <c r="H27" s="17"/>
    </row>
    <row r="28" spans="1:8" ht="19.5" thickBot="1">
      <c r="A28" s="12" t="s">
        <v>17</v>
      </c>
      <c r="B28" s="13"/>
      <c r="C28" s="13"/>
      <c r="D28" s="14"/>
      <c r="E28" s="15">
        <f>SUM(E12:E27)</f>
        <v>52517.849000000002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44" t="s">
        <v>51</v>
      </c>
      <c r="B30" s="44"/>
      <c r="C30" s="44"/>
      <c r="D30" s="44"/>
      <c r="E30" s="44"/>
    </row>
    <row r="31" spans="1:8">
      <c r="A31" s="24"/>
      <c r="B31" s="24"/>
      <c r="C31" s="24"/>
      <c r="D31" s="24"/>
      <c r="E31" s="25"/>
    </row>
    <row r="32" spans="1:8" ht="15" customHeight="1">
      <c r="A32" s="44" t="s">
        <v>39</v>
      </c>
      <c r="B32" s="44"/>
      <c r="C32" s="44"/>
      <c r="D32" s="44"/>
      <c r="E32" s="44"/>
    </row>
    <row r="33" spans="1:5">
      <c r="A33" s="5"/>
      <c r="B33" s="5"/>
      <c r="C33" s="5"/>
      <c r="D33" s="5"/>
      <c r="E33" s="6"/>
    </row>
    <row r="34" spans="1:5">
      <c r="A34" s="45" t="s">
        <v>40</v>
      </c>
      <c r="B34" s="45"/>
      <c r="C34" s="45"/>
      <c r="D34" s="45"/>
      <c r="E34" s="45"/>
    </row>
    <row r="35" spans="1:5">
      <c r="A35" s="5"/>
      <c r="B35" s="5"/>
      <c r="C35" s="5"/>
      <c r="D35" s="5"/>
      <c r="E35" s="6"/>
    </row>
    <row r="36" spans="1:5" ht="33" customHeight="1">
      <c r="A36" s="44" t="s">
        <v>18</v>
      </c>
      <c r="B36" s="44"/>
      <c r="C36" s="44"/>
      <c r="D36" s="44"/>
      <c r="E36" s="44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46" t="s">
        <v>19</v>
      </c>
      <c r="B39" s="46"/>
      <c r="C39" s="46"/>
      <c r="D39" s="46"/>
      <c r="E39" s="46"/>
    </row>
    <row r="40" spans="1:5">
      <c r="A40" s="31"/>
      <c r="B40" s="31"/>
      <c r="C40" s="31"/>
      <c r="D40" s="31"/>
      <c r="E40" s="31"/>
    </row>
    <row r="41" spans="1:5">
      <c r="A41" s="5" t="s">
        <v>44</v>
      </c>
      <c r="B41" s="5" t="s">
        <v>45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35</v>
      </c>
      <c r="C44" s="5"/>
      <c r="D44" s="5"/>
    </row>
    <row r="45" spans="1:5">
      <c r="A45" s="5"/>
      <c r="B45" s="45" t="s">
        <v>46</v>
      </c>
      <c r="C45" s="45"/>
      <c r="D45" s="4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40" t="s">
        <v>23</v>
      </c>
      <c r="C49" s="40"/>
      <c r="D49" s="40"/>
      <c r="E49" s="6" t="s">
        <v>24</v>
      </c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2025-03-06T08:07:35Z</cp:lastPrinted>
  <dcterms:created xsi:type="dcterms:W3CDTF">2017-03-13T08:54:22Z</dcterms:created>
  <dcterms:modified xsi:type="dcterms:W3CDTF">2025-03-06T08:08:00Z</dcterms:modified>
</cp:coreProperties>
</file>