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18915" windowHeight="8220"/>
  </bookViews>
  <sheets>
    <sheet name="4 кв" sheetId="12" r:id="rId1"/>
    <sheet name="3 кв" sheetId="11" r:id="rId2"/>
    <sheet name="2 кв" sheetId="10" r:id="rId3"/>
    <sheet name="1 кв" sheetId="9" r:id="rId4"/>
  </sheets>
  <calcPr calcId="125725" iterateDelta="1E-4"/>
</workbook>
</file>

<file path=xl/calcChain.xml><?xml version="1.0" encoding="utf-8"?>
<calcChain xmlns="http://schemas.openxmlformats.org/spreadsheetml/2006/main">
  <c r="E41" i="12"/>
  <c r="D20"/>
  <c r="D16"/>
  <c r="D14"/>
  <c r="E22"/>
  <c r="E23"/>
  <c r="E21"/>
  <c r="E18"/>
  <c r="E19"/>
  <c r="E17"/>
  <c r="E15"/>
  <c r="E13"/>
  <c r="E12"/>
  <c r="E39" i="11"/>
  <c r="D16"/>
  <c r="D14"/>
  <c r="E22"/>
  <c r="E23"/>
  <c r="E21"/>
  <c r="D20"/>
  <c r="E13"/>
  <c r="E15"/>
  <c r="E17"/>
  <c r="E18"/>
  <c r="E19"/>
  <c r="E12"/>
  <c r="E36" i="10"/>
  <c r="E22" l="1"/>
  <c r="E23"/>
  <c r="E21"/>
  <c r="E13"/>
  <c r="E14"/>
  <c r="E15"/>
  <c r="E16"/>
  <c r="E17"/>
  <c r="E18"/>
  <c r="E19"/>
  <c r="E12"/>
  <c r="D20"/>
  <c r="E33" i="9"/>
  <c r="D20"/>
  <c r="E16"/>
  <c r="E17"/>
  <c r="E18"/>
  <c r="E19"/>
  <c r="E21"/>
  <c r="E22"/>
  <c r="E23"/>
  <c r="E13"/>
  <c r="E14"/>
  <c r="E15"/>
  <c r="E12"/>
</calcChain>
</file>

<file path=xl/sharedStrings.xml><?xml version="1.0" encoding="utf-8"?>
<sst xmlns="http://schemas.openxmlformats.org/spreadsheetml/2006/main" count="480" uniqueCount="78">
  <si>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</si>
  <si>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</si>
  <si>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</si>
  <si>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</si>
  <si>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</si>
  <si>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</si>
  <si>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</si>
  <si>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</si>
  <si>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кв.м.</t>
  </si>
  <si>
    <t>Работы выполняемые в целях надлежащего содержания систем водоснабжения и водоотведения</t>
  </si>
  <si>
    <t>шт</t>
  </si>
  <si>
    <t>Работы, выполняемые в целях надлежащего содержания электрооборудования в многоквартирном доме</t>
  </si>
  <si>
    <t>м/п</t>
  </si>
  <si>
    <t>постоянно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</si>
  <si>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</si>
  <si>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</si>
  <si>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</si>
  <si>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</si>
  <si>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>ИТОГО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</si>
  <si>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</si>
  <si>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</si>
  <si>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</si>
  <si>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</si>
  <si>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</si>
  <si>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</si>
  <si>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</si>
  <si>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</si>
  <si>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r>
      <t xml:space="preserve">1. Исполнителем предъявлены к приемке следующие оказанные на основании договора управления №___ от 01.01.2017 г. услуги и выполненные работы по содержанию и текущему ремонту общего имущества в МКД расположенного по адресу </t>
    </r>
    <r>
      <rPr>
        <b/>
        <sz val="11"/>
        <rFont val="Times New Roman"/>
        <family val="1"/>
        <charset val="204"/>
      </rPr>
      <t>ул. Достоевского 77/1</t>
    </r>
    <r>
      <rPr>
        <sz val="11"/>
        <rFont val="Times New Roman"/>
        <family val="1"/>
        <charset val="204"/>
      </rPr>
      <t>:</t>
    </r>
  </si>
  <si>
    <t>Управление МКД</t>
  </si>
  <si>
    <t>Работы выполняемые в целях надлежащего содержания конструктивных элементов МКД</t>
  </si>
  <si>
    <t>Услуги по начислению и сбору платежей (СГРЦ)</t>
  </si>
  <si>
    <t>Работы, выполняемые в целях надлежащего содержания систем вентиляции и дымоудаления над газовыми плитами МКД</t>
  </si>
  <si>
    <t>Работы выполняемые в целях надлежащего содержания систем внутридомового газового оборудования в МКД (газопровод по фасаду дома)</t>
  </si>
  <si>
    <t>Работы по содержанию помещений входящих в состав общего имущества МКД (уборка подъездов)</t>
  </si>
  <si>
    <t>Работы по содержанию придомовой территории (работа дворника, трактора, покос травы)</t>
  </si>
  <si>
    <t>январь-декабрь</t>
  </si>
  <si>
    <t>Генеральный директор ООО УК "Авантаж"</t>
  </si>
  <si>
    <t>Электроэнергия норматив</t>
  </si>
  <si>
    <t>Водоснабжение и водоотведение норматив</t>
  </si>
  <si>
    <t>Водоснабжение и водоотведение сверхнорматив</t>
  </si>
  <si>
    <t>руб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</si>
  <si>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 xml:space="preserve">ул. Достоевского 77/1, </t>
    </r>
    <r>
      <rPr>
        <sz val="11"/>
        <rFont val="Times New Roman"/>
        <family val="1"/>
        <charset val="204"/>
      </rPr>
      <t>именуемые в дальнейшем "Заказчик", в лице____________________ являющегося собственником квартиры №___, находящейся в данном МКД, действующего на основании Протокола, с одной стороны, и ООО Управляющей компании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</si>
  <si>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</si>
  <si>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</si>
  <si>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</si>
  <si>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</si>
  <si>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счет</t>
  </si>
  <si>
    <t>Составил:</t>
  </si>
  <si>
    <t>Начальник ПЭО Лебедева О.И</t>
  </si>
  <si>
    <t>Миткалов П.Н.</t>
  </si>
  <si>
    <t>"01" апреля 2024 г</t>
  </si>
  <si>
    <t>Изготавление табличек</t>
  </si>
  <si>
    <t>Ремонт профнастила</t>
  </si>
  <si>
    <t>март</t>
  </si>
  <si>
    <t>февраль</t>
  </si>
  <si>
    <t>Установка люка</t>
  </si>
  <si>
    <t>Смена ламп накаливания</t>
  </si>
  <si>
    <t>Номерация этажей в подъездах</t>
  </si>
  <si>
    <t>смета</t>
  </si>
  <si>
    <t>2. Всего за период с 01.01.2024 г по 31.03.2024 г. выполненно работ (оказанно услуг) на общую сумму 631004 (шестьсот тридцать одна тысяча четыре) рубля 43 коп.</t>
  </si>
  <si>
    <t>"01" июля 2024 г</t>
  </si>
  <si>
    <t>Установка скамейки</t>
  </si>
  <si>
    <t>апрель</t>
  </si>
  <si>
    <t>Завоз песка в песочницу</t>
  </si>
  <si>
    <t>Смена ламп</t>
  </si>
  <si>
    <t>май</t>
  </si>
  <si>
    <t>2. Всего за период с 01.01.2024 г по 30.06.2024 г. выполненно работ (оказанно услуг) на общую сумму 843852 (восемьсот сорок три тысячи восемьсот пятьдесят два) рубля 38  коп.</t>
  </si>
  <si>
    <t>"01" октября 2024 г</t>
  </si>
  <si>
    <t>Электроэнергия сверхнорматив</t>
  </si>
  <si>
    <t>Смена ламп,замка</t>
  </si>
  <si>
    <t>август</t>
  </si>
  <si>
    <t>сентябрь</t>
  </si>
  <si>
    <t>2. Всего за период с 01.01.2024 г по 30.09.2024 г. выполненно работ (оказанно услуг) на общую сумму 1296785 (один миллион двести девяносто шесть тысяч семьсот восемьдесят пять) рублей 18 коп.</t>
  </si>
  <si>
    <t>Ефимова Т.И.</t>
  </si>
  <si>
    <t>"01" января 2025 г</t>
  </si>
  <si>
    <t>Ремонт освещения</t>
  </si>
  <si>
    <t>декабрь</t>
  </si>
  <si>
    <t>2. Всего за период с 01.01.2024 г по 31.12.2024 г. выполненно работ (оказанно услуг) на общую сумму 1725795 (один миллион семьсот двадцать пять тысяч семьсот девяносто пять) рублей 72 коп.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</si>
</sst>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4" fontId="0" fillId="0" borderId="0" xfId="0" applyNumberFormat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4" fontId="6" fillId="0" borderId="7" xfId="0" applyNumberFormat="1" applyFont="1" applyFill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left" vertical="center" wrapText="1"/>
    </xf>
    <xf numFmtId="4" fontId="0" fillId="0" borderId="0" xfId="0" applyNumberFormat="1"/>
    <xf numFmtId="4" fontId="4" fillId="0" borderId="1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12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10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tabSelected="1" topLeftCell="A19" workbookViewId="0">
      <selection activeCell="A44" sqref="A44"/>
    </sheetView>
  </sheetViews>
  <sheetFormatPr defaultRowHeight="15"/>
  <cols>
    <col min="1" max="1" width="33.140625" customWidth="1"/>
    <col min="2" max="2" width="15.7109375" customWidth="1"/>
    <col min="3" max="3" width="11.5703125" customWidth="1"/>
    <col min="4" max="4" width="19" customWidth="1"/>
    <col min="5" max="5" width="17.28515625" style="14" customWidth="1"/>
  </cols>
  <sheetData>
    <row r="1" spans="1:8" ht="15.75">
      <c r="A1" s="38" t="s">
        <v>0</v>
      </c>
      <c r="B1" s="38"/>
      <c r="C1" s="38"/>
      <c r="D1" s="38"/>
      <c r="E1" s="38"/>
    </row>
    <row r="2" spans="1:8" ht="30" customHeight="1">
      <c r="A2" s="39" t="s">
        <v>1</v>
      </c>
      <c r="B2" s="39"/>
      <c r="C2" s="39"/>
      <c r="D2" s="39"/>
      <c r="E2" s="39"/>
    </row>
    <row r="3" spans="1:8">
      <c r="A3" s="1"/>
      <c r="B3" s="1"/>
      <c r="C3" s="1"/>
      <c r="D3" s="1"/>
      <c r="E3" s="2"/>
    </row>
    <row r="4" spans="1:8" ht="15" customHeight="1">
      <c r="A4" s="33" t="s">
        <v>2</v>
      </c>
      <c r="B4" s="1"/>
      <c r="C4" s="1"/>
      <c r="D4" s="40" t="s">
        <v>74</v>
      </c>
      <c r="E4" s="40"/>
    </row>
    <row r="5" spans="1:8">
      <c r="A5" s="1"/>
      <c r="B5" s="1"/>
      <c r="C5" s="1"/>
      <c r="D5" s="1"/>
      <c r="E5" s="2"/>
    </row>
    <row r="6" spans="1:8">
      <c r="A6" s="1"/>
      <c r="B6" s="1"/>
      <c r="C6" s="1"/>
      <c r="D6" s="1"/>
      <c r="E6" s="2"/>
    </row>
    <row r="7" spans="1:8" ht="90" customHeight="1">
      <c r="A7" s="34" t="s">
        <v>41</v>
      </c>
      <c r="B7" s="34"/>
      <c r="C7" s="34"/>
      <c r="D7" s="34"/>
      <c r="E7" s="34"/>
    </row>
    <row r="8" spans="1:8">
      <c r="A8" s="3"/>
      <c r="B8" s="3"/>
      <c r="C8" s="3"/>
      <c r="D8" s="3"/>
      <c r="E8" s="4"/>
    </row>
    <row r="9" spans="1:8" ht="51.75" customHeight="1">
      <c r="A9" s="34" t="s">
        <v>27</v>
      </c>
      <c r="B9" s="34"/>
      <c r="C9" s="34"/>
      <c r="D9" s="34"/>
      <c r="E9" s="34"/>
    </row>
    <row r="10" spans="1:8" ht="15.75" thickBot="1">
      <c r="A10" s="5"/>
      <c r="B10" s="5"/>
      <c r="C10" s="5"/>
      <c r="D10" s="5"/>
      <c r="E10" s="6"/>
      <c r="H10">
        <v>8262.6</v>
      </c>
    </row>
    <row r="11" spans="1:8" ht="75">
      <c r="A11" s="15" t="s">
        <v>3</v>
      </c>
      <c r="B11" s="16" t="s">
        <v>4</v>
      </c>
      <c r="C11" s="16" t="s">
        <v>5</v>
      </c>
      <c r="D11" s="17" t="s">
        <v>6</v>
      </c>
      <c r="E11" s="18" t="s">
        <v>7</v>
      </c>
    </row>
    <row r="12" spans="1:8" ht="38.25">
      <c r="A12" s="19" t="s">
        <v>29</v>
      </c>
      <c r="B12" s="7" t="s">
        <v>35</v>
      </c>
      <c r="C12" s="7" t="s">
        <v>8</v>
      </c>
      <c r="D12" s="8">
        <v>0.34</v>
      </c>
      <c r="E12" s="20">
        <f>D12*$H$10*12</f>
        <v>33711.408000000003</v>
      </c>
    </row>
    <row r="13" spans="1:8" ht="38.25">
      <c r="A13" s="19" t="s">
        <v>9</v>
      </c>
      <c r="B13" s="7" t="s">
        <v>35</v>
      </c>
      <c r="C13" s="7" t="s">
        <v>8</v>
      </c>
      <c r="D13" s="8">
        <v>0.75</v>
      </c>
      <c r="E13" s="20">
        <f>D13*$H$10*12</f>
        <v>74363.400000000009</v>
      </c>
      <c r="G13" s="24"/>
    </row>
    <row r="14" spans="1:8" ht="51">
      <c r="A14" s="9" t="s">
        <v>31</v>
      </c>
      <c r="B14" s="7" t="s">
        <v>35</v>
      </c>
      <c r="C14" s="7" t="s">
        <v>10</v>
      </c>
      <c r="D14" s="28">
        <f>E14/12/H10</f>
        <v>0.63841889961997433</v>
      </c>
      <c r="E14" s="31">
        <v>63300</v>
      </c>
      <c r="G14" s="24"/>
    </row>
    <row r="15" spans="1:8" ht="51">
      <c r="A15" s="9" t="s">
        <v>11</v>
      </c>
      <c r="B15" s="7" t="s">
        <v>35</v>
      </c>
      <c r="C15" s="7" t="s">
        <v>8</v>
      </c>
      <c r="D15" s="10">
        <v>0.5</v>
      </c>
      <c r="E15" s="20">
        <f>D15*$H$10*12</f>
        <v>49575.600000000006</v>
      </c>
    </row>
    <row r="16" spans="1:8" ht="52.5" customHeight="1">
      <c r="A16" s="9" t="s">
        <v>32</v>
      </c>
      <c r="B16" s="7" t="s">
        <v>35</v>
      </c>
      <c r="C16" s="7" t="s">
        <v>12</v>
      </c>
      <c r="D16" s="28">
        <f>E16/12/H10</f>
        <v>0.25106423321149918</v>
      </c>
      <c r="E16" s="31">
        <v>24893.32</v>
      </c>
      <c r="G16" s="24"/>
    </row>
    <row r="17" spans="1:7" ht="44.25" customHeight="1">
      <c r="A17" s="22" t="s">
        <v>33</v>
      </c>
      <c r="B17" s="7" t="s">
        <v>35</v>
      </c>
      <c r="C17" s="7" t="s">
        <v>8</v>
      </c>
      <c r="D17" s="10">
        <v>2</v>
      </c>
      <c r="E17" s="20">
        <f>D17*$H$10*12</f>
        <v>198302.40000000002</v>
      </c>
    </row>
    <row r="18" spans="1:7" ht="38.25">
      <c r="A18" s="9" t="s">
        <v>34</v>
      </c>
      <c r="B18" s="7" t="s">
        <v>35</v>
      </c>
      <c r="C18" s="7" t="s">
        <v>8</v>
      </c>
      <c r="D18" s="7">
        <v>3.81</v>
      </c>
      <c r="E18" s="20">
        <f t="shared" ref="E18:E19" si="0">D18*$H$10*12</f>
        <v>377766.07200000004</v>
      </c>
    </row>
    <row r="19" spans="1:7">
      <c r="A19" s="9" t="s">
        <v>28</v>
      </c>
      <c r="B19" s="7" t="s">
        <v>35</v>
      </c>
      <c r="C19" s="7" t="s">
        <v>8</v>
      </c>
      <c r="D19" s="10">
        <v>1.48</v>
      </c>
      <c r="E19" s="20">
        <f t="shared" si="0"/>
        <v>146743.77600000001</v>
      </c>
    </row>
    <row r="20" spans="1:7">
      <c r="A20" s="9" t="s">
        <v>14</v>
      </c>
      <c r="B20" s="7" t="s">
        <v>35</v>
      </c>
      <c r="C20" s="7" t="s">
        <v>8</v>
      </c>
      <c r="D20" s="28">
        <f>E20/12/H10</f>
        <v>0.15235619942068276</v>
      </c>
      <c r="E20" s="31">
        <v>15106.3</v>
      </c>
      <c r="G20" s="24"/>
    </row>
    <row r="21" spans="1:7" ht="25.5">
      <c r="A21" s="9" t="s">
        <v>15</v>
      </c>
      <c r="B21" s="7" t="s">
        <v>16</v>
      </c>
      <c r="C21" s="7" t="s">
        <v>8</v>
      </c>
      <c r="D21" s="10">
        <v>0.98</v>
      </c>
      <c r="E21" s="20">
        <f>D21*$H$10*12</f>
        <v>97168.176000000007</v>
      </c>
    </row>
    <row r="22" spans="1:7" ht="25.5">
      <c r="A22" s="9" t="s">
        <v>17</v>
      </c>
      <c r="B22" s="7" t="s">
        <v>16</v>
      </c>
      <c r="C22" s="7" t="s">
        <v>8</v>
      </c>
      <c r="D22" s="7">
        <v>0.32</v>
      </c>
      <c r="E22" s="20">
        <f t="shared" ref="E22:E23" si="1">D22*$H$10*12</f>
        <v>31728.384000000002</v>
      </c>
    </row>
    <row r="23" spans="1:7" ht="25.5">
      <c r="A23" s="9" t="s">
        <v>30</v>
      </c>
      <c r="B23" s="7" t="s">
        <v>13</v>
      </c>
      <c r="C23" s="7" t="s">
        <v>8</v>
      </c>
      <c r="D23" s="7">
        <v>1.93</v>
      </c>
      <c r="E23" s="20">
        <f t="shared" si="1"/>
        <v>191361.81599999999</v>
      </c>
    </row>
    <row r="24" spans="1:7" ht="25.5">
      <c r="A24" s="9" t="s">
        <v>38</v>
      </c>
      <c r="B24" s="7" t="s">
        <v>42</v>
      </c>
      <c r="C24" s="7" t="s">
        <v>40</v>
      </c>
      <c r="D24" s="7" t="s">
        <v>45</v>
      </c>
      <c r="E24" s="29">
        <v>39163.43</v>
      </c>
    </row>
    <row r="25" spans="1:7" ht="25.5">
      <c r="A25" s="9" t="s">
        <v>39</v>
      </c>
      <c r="B25" s="7" t="s">
        <v>42</v>
      </c>
      <c r="C25" s="7" t="s">
        <v>40</v>
      </c>
      <c r="D25" s="7" t="s">
        <v>45</v>
      </c>
      <c r="E25" s="25">
        <v>57003.23</v>
      </c>
    </row>
    <row r="26" spans="1:7">
      <c r="A26" s="23" t="s">
        <v>37</v>
      </c>
      <c r="B26" s="7" t="s">
        <v>42</v>
      </c>
      <c r="C26" s="7" t="s">
        <v>40</v>
      </c>
      <c r="D26" s="7" t="s">
        <v>45</v>
      </c>
      <c r="E26" s="25">
        <v>251379.4</v>
      </c>
    </row>
    <row r="27" spans="1:7">
      <c r="A27" s="23" t="s">
        <v>68</v>
      </c>
      <c r="B27" s="7" t="s">
        <v>42</v>
      </c>
      <c r="C27" s="7" t="s">
        <v>40</v>
      </c>
      <c r="D27" s="7" t="s">
        <v>45</v>
      </c>
      <c r="E27" s="25">
        <v>9984.01</v>
      </c>
    </row>
    <row r="28" spans="1:7">
      <c r="A28" s="23" t="s">
        <v>51</v>
      </c>
      <c r="B28" s="27" t="s">
        <v>53</v>
      </c>
      <c r="C28" s="7" t="s">
        <v>40</v>
      </c>
      <c r="D28" s="27" t="s">
        <v>46</v>
      </c>
      <c r="E28" s="25">
        <v>7600</v>
      </c>
    </row>
    <row r="29" spans="1:7">
      <c r="A29" s="23" t="s">
        <v>52</v>
      </c>
      <c r="B29" s="27" t="s">
        <v>54</v>
      </c>
      <c r="C29" s="7" t="s">
        <v>40</v>
      </c>
      <c r="D29" s="27" t="s">
        <v>46</v>
      </c>
      <c r="E29" s="25">
        <v>14000</v>
      </c>
    </row>
    <row r="30" spans="1:7">
      <c r="A30" s="23" t="s">
        <v>55</v>
      </c>
      <c r="B30" s="27" t="s">
        <v>54</v>
      </c>
      <c r="C30" s="7" t="s">
        <v>40</v>
      </c>
      <c r="D30" s="27" t="s">
        <v>58</v>
      </c>
      <c r="E30" s="25">
        <v>1542</v>
      </c>
    </row>
    <row r="31" spans="1:7">
      <c r="A31" s="23" t="s">
        <v>56</v>
      </c>
      <c r="B31" s="27" t="s">
        <v>54</v>
      </c>
      <c r="C31" s="7" t="s">
        <v>40</v>
      </c>
      <c r="D31" s="27" t="s">
        <v>58</v>
      </c>
      <c r="E31" s="25">
        <v>1053</v>
      </c>
    </row>
    <row r="32" spans="1:7">
      <c r="A32" s="23" t="s">
        <v>57</v>
      </c>
      <c r="B32" s="27" t="s">
        <v>53</v>
      </c>
      <c r="C32" s="7" t="s">
        <v>40</v>
      </c>
      <c r="D32" s="27" t="s">
        <v>58</v>
      </c>
      <c r="E32" s="25">
        <v>4896</v>
      </c>
    </row>
    <row r="33" spans="1:5">
      <c r="A33" s="23" t="s">
        <v>56</v>
      </c>
      <c r="B33" s="27" t="s">
        <v>53</v>
      </c>
      <c r="C33" s="7" t="s">
        <v>40</v>
      </c>
      <c r="D33" s="27" t="s">
        <v>58</v>
      </c>
      <c r="E33" s="25">
        <v>2813</v>
      </c>
    </row>
    <row r="34" spans="1:5">
      <c r="A34" s="23" t="s">
        <v>61</v>
      </c>
      <c r="B34" s="27" t="s">
        <v>62</v>
      </c>
      <c r="C34" s="7" t="s">
        <v>40</v>
      </c>
      <c r="D34" s="27" t="s">
        <v>58</v>
      </c>
      <c r="E34" s="25">
        <v>12000</v>
      </c>
    </row>
    <row r="35" spans="1:5">
      <c r="A35" s="23" t="s">
        <v>63</v>
      </c>
      <c r="B35" s="27" t="s">
        <v>62</v>
      </c>
      <c r="C35" s="7" t="s">
        <v>40</v>
      </c>
      <c r="D35" s="27" t="s">
        <v>58</v>
      </c>
      <c r="E35" s="25">
        <v>2000</v>
      </c>
    </row>
    <row r="36" spans="1:5">
      <c r="A36" s="23" t="s">
        <v>64</v>
      </c>
      <c r="B36" s="27" t="s">
        <v>65</v>
      </c>
      <c r="C36" s="7" t="s">
        <v>40</v>
      </c>
      <c r="D36" s="27" t="s">
        <v>58</v>
      </c>
      <c r="E36" s="25">
        <v>1320</v>
      </c>
    </row>
    <row r="37" spans="1:5">
      <c r="A37" s="23" t="s">
        <v>69</v>
      </c>
      <c r="B37" s="27" t="s">
        <v>70</v>
      </c>
      <c r="C37" s="7" t="s">
        <v>40</v>
      </c>
      <c r="D37" s="27" t="s">
        <v>58</v>
      </c>
      <c r="E37" s="25">
        <v>1506</v>
      </c>
    </row>
    <row r="38" spans="1:5">
      <c r="A38" s="23" t="s">
        <v>56</v>
      </c>
      <c r="B38" s="27" t="s">
        <v>71</v>
      </c>
      <c r="C38" s="7" t="s">
        <v>40</v>
      </c>
      <c r="D38" s="27" t="s">
        <v>58</v>
      </c>
      <c r="E38" s="25">
        <v>4000</v>
      </c>
    </row>
    <row r="39" spans="1:5">
      <c r="A39" s="23" t="s">
        <v>75</v>
      </c>
      <c r="B39" s="27" t="s">
        <v>76</v>
      </c>
      <c r="C39" s="7" t="s">
        <v>40</v>
      </c>
      <c r="D39" s="27" t="s">
        <v>58</v>
      </c>
      <c r="E39" s="25">
        <v>9585</v>
      </c>
    </row>
    <row r="40" spans="1:5">
      <c r="A40" s="23" t="s">
        <v>75</v>
      </c>
      <c r="B40" s="27" t="s">
        <v>76</v>
      </c>
      <c r="C40" s="7" t="s">
        <v>40</v>
      </c>
      <c r="D40" s="27" t="s">
        <v>58</v>
      </c>
      <c r="E40" s="25">
        <v>1930</v>
      </c>
    </row>
    <row r="41" spans="1:5" ht="19.5" thickBot="1">
      <c r="A41" s="11" t="s">
        <v>18</v>
      </c>
      <c r="B41" s="12"/>
      <c r="C41" s="12"/>
      <c r="D41" s="13"/>
      <c r="E41" s="21">
        <f>SUM(E12:E40)</f>
        <v>1725795.7220000001</v>
      </c>
    </row>
    <row r="42" spans="1:5">
      <c r="A42" s="5"/>
      <c r="B42" s="5"/>
      <c r="C42" s="5"/>
      <c r="D42" s="5"/>
      <c r="E42" s="6"/>
    </row>
    <row r="43" spans="1:5" ht="31.5" customHeight="1">
      <c r="A43" s="34" t="s">
        <v>77</v>
      </c>
      <c r="B43" s="34"/>
      <c r="C43" s="34"/>
      <c r="D43" s="34"/>
      <c r="E43" s="34"/>
    </row>
    <row r="44" spans="1:5">
      <c r="A44" s="33"/>
      <c r="B44" s="33"/>
      <c r="C44" s="33"/>
      <c r="D44" s="33"/>
      <c r="E44" s="33"/>
    </row>
    <row r="45" spans="1:5">
      <c r="A45" s="34" t="s">
        <v>43</v>
      </c>
      <c r="B45" s="34"/>
      <c r="C45" s="34"/>
      <c r="D45" s="34"/>
      <c r="E45" s="34"/>
    </row>
    <row r="46" spans="1:5">
      <c r="A46" s="5"/>
      <c r="B46" s="5"/>
      <c r="C46" s="5"/>
      <c r="D46" s="5"/>
      <c r="E46" s="6"/>
    </row>
    <row r="47" spans="1:5" ht="15" customHeight="1">
      <c r="A47" s="35" t="s">
        <v>44</v>
      </c>
      <c r="B47" s="35"/>
      <c r="C47" s="35"/>
      <c r="D47" s="35"/>
      <c r="E47" s="35"/>
    </row>
    <row r="48" spans="1:5">
      <c r="A48" s="5"/>
      <c r="B48" s="5"/>
      <c r="C48" s="5"/>
      <c r="D48" s="5"/>
      <c r="E48" s="6"/>
    </row>
    <row r="49" spans="1:5" ht="34.5" customHeight="1">
      <c r="A49" s="34" t="s">
        <v>19</v>
      </c>
      <c r="B49" s="34"/>
      <c r="C49" s="34"/>
      <c r="D49" s="34"/>
      <c r="E49" s="34"/>
    </row>
    <row r="50" spans="1:5">
      <c r="A50" s="36" t="s">
        <v>20</v>
      </c>
      <c r="B50" s="36"/>
      <c r="C50" s="36"/>
      <c r="D50" s="36"/>
      <c r="E50" s="36"/>
    </row>
    <row r="51" spans="1:5">
      <c r="A51" s="5"/>
      <c r="B51" s="5"/>
      <c r="C51" s="5"/>
      <c r="D51" s="5"/>
      <c r="E51" s="6"/>
    </row>
    <row r="52" spans="1:5">
      <c r="A52" s="5" t="s">
        <v>47</v>
      </c>
      <c r="B52" s="5" t="s">
        <v>48</v>
      </c>
      <c r="C52" s="5"/>
      <c r="D52" s="5"/>
      <c r="E52" s="6" t="s">
        <v>23</v>
      </c>
    </row>
    <row r="53" spans="1:5">
      <c r="A53" s="5"/>
      <c r="B53" s="5"/>
      <c r="C53" s="5"/>
      <c r="D53" s="5"/>
      <c r="E53" s="6" t="s">
        <v>25</v>
      </c>
    </row>
    <row r="54" spans="1:5">
      <c r="A54" s="5"/>
      <c r="B54" s="5"/>
      <c r="C54" s="5"/>
      <c r="D54" s="5"/>
      <c r="E54" s="6"/>
    </row>
    <row r="55" spans="1:5">
      <c r="A55" s="5" t="s">
        <v>21</v>
      </c>
      <c r="B55" s="5" t="s">
        <v>36</v>
      </c>
      <c r="C55" s="5"/>
      <c r="D55" s="5"/>
    </row>
    <row r="56" spans="1:5">
      <c r="A56" s="5"/>
      <c r="B56" s="35" t="s">
        <v>73</v>
      </c>
      <c r="C56" s="35"/>
      <c r="D56" s="35"/>
      <c r="E56" s="6" t="s">
        <v>23</v>
      </c>
    </row>
    <row r="57" spans="1:5">
      <c r="A57" s="5"/>
      <c r="B57" s="5"/>
      <c r="C57" s="5"/>
      <c r="D57" s="5"/>
      <c r="E57" s="6" t="s">
        <v>25</v>
      </c>
    </row>
    <row r="58" spans="1:5">
      <c r="A58" s="5"/>
      <c r="B58" s="5"/>
      <c r="C58" s="5"/>
      <c r="D58" s="5"/>
      <c r="E58" s="6"/>
    </row>
    <row r="59" spans="1:5">
      <c r="A59" s="5" t="s">
        <v>26</v>
      </c>
      <c r="B59" s="5" t="s">
        <v>22</v>
      </c>
      <c r="C59" s="5"/>
      <c r="D59" s="5"/>
      <c r="E59" s="6" t="s">
        <v>23</v>
      </c>
    </row>
    <row r="60" spans="1:5">
      <c r="A60" s="5"/>
      <c r="B60" s="37" t="s">
        <v>24</v>
      </c>
      <c r="C60" s="37"/>
      <c r="D60" s="37"/>
      <c r="E60" s="6" t="s">
        <v>25</v>
      </c>
    </row>
  </sheetData>
  <mergeCells count="12">
    <mergeCell ref="B60:D60"/>
    <mergeCell ref="A1:E1"/>
    <mergeCell ref="A2:E2"/>
    <mergeCell ref="D4:E4"/>
    <mergeCell ref="A7:E7"/>
    <mergeCell ref="A9:E9"/>
    <mergeCell ref="A43:E43"/>
    <mergeCell ref="A45:E45"/>
    <mergeCell ref="A47:E47"/>
    <mergeCell ref="A49:E49"/>
    <mergeCell ref="A50:E50"/>
    <mergeCell ref="B56:D56"/>
  </mergeCells>
  <pageMargins left="0.16" right="0.27" top="0.34" bottom="0.18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8"/>
  <sheetViews>
    <sheetView workbookViewId="0">
      <selection activeCell="G44" sqref="G44"/>
    </sheetView>
  </sheetViews>
  <sheetFormatPr defaultRowHeight="15"/>
  <cols>
    <col min="1" max="1" width="33.140625" customWidth="1"/>
    <col min="2" max="2" width="15.7109375" customWidth="1"/>
    <col min="3" max="3" width="11.5703125" customWidth="1"/>
    <col min="4" max="4" width="19" customWidth="1"/>
    <col min="5" max="5" width="17.28515625" style="14" customWidth="1"/>
  </cols>
  <sheetData>
    <row r="1" spans="1:8" ht="15.75">
      <c r="A1" s="38" t="s">
        <v>0</v>
      </c>
      <c r="B1" s="38"/>
      <c r="C1" s="38"/>
      <c r="D1" s="38"/>
      <c r="E1" s="38"/>
    </row>
    <row r="2" spans="1:8" ht="30" customHeight="1">
      <c r="A2" s="39" t="s">
        <v>1</v>
      </c>
      <c r="B2" s="39"/>
      <c r="C2" s="39"/>
      <c r="D2" s="39"/>
      <c r="E2" s="39"/>
    </row>
    <row r="3" spans="1:8">
      <c r="A3" s="1"/>
      <c r="B3" s="1"/>
      <c r="C3" s="1"/>
      <c r="D3" s="1"/>
      <c r="E3" s="2"/>
    </row>
    <row r="4" spans="1:8" ht="15" customHeight="1">
      <c r="A4" s="32" t="s">
        <v>2</v>
      </c>
      <c r="B4" s="1"/>
      <c r="C4" s="1"/>
      <c r="D4" s="40" t="s">
        <v>67</v>
      </c>
      <c r="E4" s="40"/>
    </row>
    <row r="5" spans="1:8">
      <c r="A5" s="1"/>
      <c r="B5" s="1"/>
      <c r="C5" s="1"/>
      <c r="D5" s="1"/>
      <c r="E5" s="2"/>
    </row>
    <row r="6" spans="1:8">
      <c r="A6" s="1"/>
      <c r="B6" s="1"/>
      <c r="C6" s="1"/>
      <c r="D6" s="1"/>
      <c r="E6" s="2"/>
    </row>
    <row r="7" spans="1:8" ht="90" customHeight="1">
      <c r="A7" s="34" t="s">
        <v>41</v>
      </c>
      <c r="B7" s="34"/>
      <c r="C7" s="34"/>
      <c r="D7" s="34"/>
      <c r="E7" s="34"/>
    </row>
    <row r="8" spans="1:8">
      <c r="A8" s="3"/>
      <c r="B8" s="3"/>
      <c r="C8" s="3"/>
      <c r="D8" s="3"/>
      <c r="E8" s="4"/>
    </row>
    <row r="9" spans="1:8" ht="51.75" customHeight="1">
      <c r="A9" s="34" t="s">
        <v>27</v>
      </c>
      <c r="B9" s="34"/>
      <c r="C9" s="34"/>
      <c r="D9" s="34"/>
      <c r="E9" s="34"/>
    </row>
    <row r="10" spans="1:8" ht="15.75" thickBot="1">
      <c r="A10" s="5"/>
      <c r="B10" s="5"/>
      <c r="C10" s="5"/>
      <c r="D10" s="5"/>
      <c r="E10" s="6"/>
      <c r="H10">
        <v>8262.6</v>
      </c>
    </row>
    <row r="11" spans="1:8" ht="75">
      <c r="A11" s="15" t="s">
        <v>3</v>
      </c>
      <c r="B11" s="16" t="s">
        <v>4</v>
      </c>
      <c r="C11" s="16" t="s">
        <v>5</v>
      </c>
      <c r="D11" s="17" t="s">
        <v>6</v>
      </c>
      <c r="E11" s="18" t="s">
        <v>7</v>
      </c>
    </row>
    <row r="12" spans="1:8" ht="38.25">
      <c r="A12" s="19" t="s">
        <v>29</v>
      </c>
      <c r="B12" s="7" t="s">
        <v>35</v>
      </c>
      <c r="C12" s="7" t="s">
        <v>8</v>
      </c>
      <c r="D12" s="8">
        <v>0.34</v>
      </c>
      <c r="E12" s="20">
        <f>D12*$H$10*9</f>
        <v>25283.556</v>
      </c>
    </row>
    <row r="13" spans="1:8" ht="38.25">
      <c r="A13" s="19" t="s">
        <v>9</v>
      </c>
      <c r="B13" s="7" t="s">
        <v>35</v>
      </c>
      <c r="C13" s="7" t="s">
        <v>8</v>
      </c>
      <c r="D13" s="8">
        <v>0.75</v>
      </c>
      <c r="E13" s="20">
        <f t="shared" ref="E13:E19" si="0">D13*$H$10*9</f>
        <v>55772.55</v>
      </c>
      <c r="G13" s="24"/>
    </row>
    <row r="14" spans="1:8" ht="51">
      <c r="A14" s="9" t="s">
        <v>31</v>
      </c>
      <c r="B14" s="7" t="s">
        <v>35</v>
      </c>
      <c r="C14" s="7" t="s">
        <v>10</v>
      </c>
      <c r="D14" s="28">
        <f>E14/9/H10</f>
        <v>0.58496518448591639</v>
      </c>
      <c r="E14" s="20">
        <v>43500</v>
      </c>
      <c r="G14" s="24"/>
    </row>
    <row r="15" spans="1:8" ht="51">
      <c r="A15" s="9" t="s">
        <v>11</v>
      </c>
      <c r="B15" s="7" t="s">
        <v>35</v>
      </c>
      <c r="C15" s="7" t="s">
        <v>8</v>
      </c>
      <c r="D15" s="10">
        <v>0.5</v>
      </c>
      <c r="E15" s="20">
        <f t="shared" si="0"/>
        <v>37181.700000000004</v>
      </c>
    </row>
    <row r="16" spans="1:8" ht="52.5" customHeight="1">
      <c r="A16" s="9" t="s">
        <v>32</v>
      </c>
      <c r="B16" s="7" t="s">
        <v>35</v>
      </c>
      <c r="C16" s="7" t="s">
        <v>12</v>
      </c>
      <c r="D16" s="28">
        <f>E16/9/H10</f>
        <v>0.30436101630640883</v>
      </c>
      <c r="E16" s="20">
        <v>22633.32</v>
      </c>
      <c r="G16" s="24"/>
    </row>
    <row r="17" spans="1:7" ht="44.25" customHeight="1">
      <c r="A17" s="22" t="s">
        <v>33</v>
      </c>
      <c r="B17" s="7" t="s">
        <v>35</v>
      </c>
      <c r="C17" s="7" t="s">
        <v>8</v>
      </c>
      <c r="D17" s="10">
        <v>2</v>
      </c>
      <c r="E17" s="20">
        <f t="shared" si="0"/>
        <v>148726.80000000002</v>
      </c>
    </row>
    <row r="18" spans="1:7" ht="38.25">
      <c r="A18" s="9" t="s">
        <v>34</v>
      </c>
      <c r="B18" s="7" t="s">
        <v>35</v>
      </c>
      <c r="C18" s="7" t="s">
        <v>8</v>
      </c>
      <c r="D18" s="7">
        <v>3.81</v>
      </c>
      <c r="E18" s="20">
        <f t="shared" si="0"/>
        <v>283324.554</v>
      </c>
    </row>
    <row r="19" spans="1:7">
      <c r="A19" s="9" t="s">
        <v>28</v>
      </c>
      <c r="B19" s="7" t="s">
        <v>35</v>
      </c>
      <c r="C19" s="7" t="s">
        <v>8</v>
      </c>
      <c r="D19" s="10">
        <v>1.48</v>
      </c>
      <c r="E19" s="20">
        <f t="shared" si="0"/>
        <v>110057.83200000001</v>
      </c>
    </row>
    <row r="20" spans="1:7">
      <c r="A20" s="9" t="s">
        <v>14</v>
      </c>
      <c r="B20" s="7" t="s">
        <v>35</v>
      </c>
      <c r="C20" s="7" t="s">
        <v>8</v>
      </c>
      <c r="D20" s="28">
        <f>E20/9/H10</f>
        <v>0.14773934489278326</v>
      </c>
      <c r="E20" s="31">
        <v>10986.4</v>
      </c>
      <c r="G20" s="24"/>
    </row>
    <row r="21" spans="1:7" ht="25.5">
      <c r="A21" s="9" t="s">
        <v>15</v>
      </c>
      <c r="B21" s="7" t="s">
        <v>16</v>
      </c>
      <c r="C21" s="7" t="s">
        <v>8</v>
      </c>
      <c r="D21" s="10">
        <v>0.98</v>
      </c>
      <c r="E21" s="20">
        <f>D21*$H$10*9</f>
        <v>72876.131999999998</v>
      </c>
    </row>
    <row r="22" spans="1:7" ht="25.5">
      <c r="A22" s="9" t="s">
        <v>17</v>
      </c>
      <c r="B22" s="7" t="s">
        <v>16</v>
      </c>
      <c r="C22" s="7" t="s">
        <v>8</v>
      </c>
      <c r="D22" s="7">
        <v>0.32</v>
      </c>
      <c r="E22" s="20">
        <f t="shared" ref="E22:E23" si="1">D22*$H$10*9</f>
        <v>23796.288</v>
      </c>
    </row>
    <row r="23" spans="1:7" ht="25.5">
      <c r="A23" s="9" t="s">
        <v>30</v>
      </c>
      <c r="B23" s="7" t="s">
        <v>13</v>
      </c>
      <c r="C23" s="7" t="s">
        <v>8</v>
      </c>
      <c r="D23" s="7">
        <v>1.93</v>
      </c>
      <c r="E23" s="20">
        <f t="shared" si="1"/>
        <v>143521.36199999999</v>
      </c>
    </row>
    <row r="24" spans="1:7" ht="25.5">
      <c r="A24" s="9" t="s">
        <v>38</v>
      </c>
      <c r="B24" s="7" t="s">
        <v>42</v>
      </c>
      <c r="C24" s="7" t="s">
        <v>40</v>
      </c>
      <c r="D24" s="7" t="s">
        <v>45</v>
      </c>
      <c r="E24" s="29">
        <v>28995.25</v>
      </c>
    </row>
    <row r="25" spans="1:7" ht="25.5">
      <c r="A25" s="9" t="s">
        <v>39</v>
      </c>
      <c r="B25" s="7" t="s">
        <v>42</v>
      </c>
      <c r="C25" s="7" t="s">
        <v>40</v>
      </c>
      <c r="D25" s="7" t="s">
        <v>45</v>
      </c>
      <c r="E25" s="25">
        <v>50303.61</v>
      </c>
    </row>
    <row r="26" spans="1:7">
      <c r="A26" s="23" t="s">
        <v>37</v>
      </c>
      <c r="B26" s="7" t="s">
        <v>42</v>
      </c>
      <c r="C26" s="7" t="s">
        <v>40</v>
      </c>
      <c r="D26" s="7" t="s">
        <v>45</v>
      </c>
      <c r="E26" s="25">
        <v>185816.31</v>
      </c>
    </row>
    <row r="27" spans="1:7">
      <c r="A27" s="23" t="s">
        <v>68</v>
      </c>
      <c r="B27" s="7" t="s">
        <v>42</v>
      </c>
      <c r="C27" s="7" t="s">
        <v>40</v>
      </c>
      <c r="D27" s="7" t="s">
        <v>45</v>
      </c>
      <c r="E27" s="25">
        <v>1279.52</v>
      </c>
    </row>
    <row r="28" spans="1:7">
      <c r="A28" s="23" t="s">
        <v>51</v>
      </c>
      <c r="B28" s="27" t="s">
        <v>53</v>
      </c>
      <c r="C28" s="7" t="s">
        <v>40</v>
      </c>
      <c r="D28" s="27" t="s">
        <v>46</v>
      </c>
      <c r="E28" s="25">
        <v>7600</v>
      </c>
    </row>
    <row r="29" spans="1:7">
      <c r="A29" s="23" t="s">
        <v>52</v>
      </c>
      <c r="B29" s="27" t="s">
        <v>54</v>
      </c>
      <c r="C29" s="7" t="s">
        <v>40</v>
      </c>
      <c r="D29" s="27" t="s">
        <v>46</v>
      </c>
      <c r="E29" s="25">
        <v>14000</v>
      </c>
    </row>
    <row r="30" spans="1:7">
      <c r="A30" s="23" t="s">
        <v>55</v>
      </c>
      <c r="B30" s="27" t="s">
        <v>54</v>
      </c>
      <c r="C30" s="7" t="s">
        <v>40</v>
      </c>
      <c r="D30" s="27" t="s">
        <v>58</v>
      </c>
      <c r="E30" s="25">
        <v>1542</v>
      </c>
    </row>
    <row r="31" spans="1:7">
      <c r="A31" s="23" t="s">
        <v>56</v>
      </c>
      <c r="B31" s="27" t="s">
        <v>54</v>
      </c>
      <c r="C31" s="7" t="s">
        <v>40</v>
      </c>
      <c r="D31" s="27" t="s">
        <v>58</v>
      </c>
      <c r="E31" s="25">
        <v>1053</v>
      </c>
    </row>
    <row r="32" spans="1:7">
      <c r="A32" s="23" t="s">
        <v>57</v>
      </c>
      <c r="B32" s="27" t="s">
        <v>53</v>
      </c>
      <c r="C32" s="7" t="s">
        <v>40</v>
      </c>
      <c r="D32" s="27" t="s">
        <v>58</v>
      </c>
      <c r="E32" s="25">
        <v>4896</v>
      </c>
    </row>
    <row r="33" spans="1:5">
      <c r="A33" s="23" t="s">
        <v>56</v>
      </c>
      <c r="B33" s="27" t="s">
        <v>53</v>
      </c>
      <c r="C33" s="7" t="s">
        <v>40</v>
      </c>
      <c r="D33" s="27" t="s">
        <v>58</v>
      </c>
      <c r="E33" s="25">
        <v>2813</v>
      </c>
    </row>
    <row r="34" spans="1:5">
      <c r="A34" s="23" t="s">
        <v>61</v>
      </c>
      <c r="B34" s="27" t="s">
        <v>62</v>
      </c>
      <c r="C34" s="7" t="s">
        <v>40</v>
      </c>
      <c r="D34" s="27" t="s">
        <v>58</v>
      </c>
      <c r="E34" s="25">
        <v>12000</v>
      </c>
    </row>
    <row r="35" spans="1:5">
      <c r="A35" s="23" t="s">
        <v>63</v>
      </c>
      <c r="B35" s="27" t="s">
        <v>62</v>
      </c>
      <c r="C35" s="7" t="s">
        <v>40</v>
      </c>
      <c r="D35" s="27" t="s">
        <v>58</v>
      </c>
      <c r="E35" s="25">
        <v>2000</v>
      </c>
    </row>
    <row r="36" spans="1:5">
      <c r="A36" s="23" t="s">
        <v>64</v>
      </c>
      <c r="B36" s="27" t="s">
        <v>65</v>
      </c>
      <c r="C36" s="7" t="s">
        <v>40</v>
      </c>
      <c r="D36" s="27" t="s">
        <v>58</v>
      </c>
      <c r="E36" s="25">
        <v>1320</v>
      </c>
    </row>
    <row r="37" spans="1:5">
      <c r="A37" s="23" t="s">
        <v>69</v>
      </c>
      <c r="B37" s="27" t="s">
        <v>70</v>
      </c>
      <c r="C37" s="7" t="s">
        <v>40</v>
      </c>
      <c r="D37" s="27" t="s">
        <v>58</v>
      </c>
      <c r="E37" s="25">
        <v>1506</v>
      </c>
    </row>
    <row r="38" spans="1:5">
      <c r="A38" s="23" t="s">
        <v>56</v>
      </c>
      <c r="B38" s="27" t="s">
        <v>71</v>
      </c>
      <c r="C38" s="7" t="s">
        <v>40</v>
      </c>
      <c r="D38" s="27" t="s">
        <v>58</v>
      </c>
      <c r="E38" s="25">
        <v>4000</v>
      </c>
    </row>
    <row r="39" spans="1:5" ht="19.5" thickBot="1">
      <c r="A39" s="11" t="s">
        <v>18</v>
      </c>
      <c r="B39" s="12"/>
      <c r="C39" s="12"/>
      <c r="D39" s="13"/>
      <c r="E39" s="21">
        <f>SUM(E12:E38)</f>
        <v>1296785.1840000001</v>
      </c>
    </row>
    <row r="40" spans="1:5">
      <c r="A40" s="5"/>
      <c r="B40" s="5"/>
      <c r="C40" s="5"/>
      <c r="D40" s="5"/>
      <c r="E40" s="6"/>
    </row>
    <row r="41" spans="1:5" ht="31.5" customHeight="1">
      <c r="A41" s="34" t="s">
        <v>72</v>
      </c>
      <c r="B41" s="34"/>
      <c r="C41" s="34"/>
      <c r="D41" s="34"/>
      <c r="E41" s="34"/>
    </row>
    <row r="42" spans="1:5">
      <c r="A42" s="32"/>
      <c r="B42" s="32"/>
      <c r="C42" s="32"/>
      <c r="D42" s="32"/>
      <c r="E42" s="32"/>
    </row>
    <row r="43" spans="1:5">
      <c r="A43" s="34" t="s">
        <v>43</v>
      </c>
      <c r="B43" s="34"/>
      <c r="C43" s="34"/>
      <c r="D43" s="34"/>
      <c r="E43" s="34"/>
    </row>
    <row r="44" spans="1:5">
      <c r="A44" s="5"/>
      <c r="B44" s="5"/>
      <c r="C44" s="5"/>
      <c r="D44" s="5"/>
      <c r="E44" s="6"/>
    </row>
    <row r="45" spans="1:5" ht="15" customHeight="1">
      <c r="A45" s="35" t="s">
        <v>44</v>
      </c>
      <c r="B45" s="35"/>
      <c r="C45" s="35"/>
      <c r="D45" s="35"/>
      <c r="E45" s="35"/>
    </row>
    <row r="46" spans="1:5">
      <c r="A46" s="5"/>
      <c r="B46" s="5"/>
      <c r="C46" s="5"/>
      <c r="D46" s="5"/>
      <c r="E46" s="6"/>
    </row>
    <row r="47" spans="1:5" ht="34.5" customHeight="1">
      <c r="A47" s="34" t="s">
        <v>19</v>
      </c>
      <c r="B47" s="34"/>
      <c r="C47" s="34"/>
      <c r="D47" s="34"/>
      <c r="E47" s="34"/>
    </row>
    <row r="48" spans="1:5">
      <c r="A48" s="36" t="s">
        <v>20</v>
      </c>
      <c r="B48" s="36"/>
      <c r="C48" s="36"/>
      <c r="D48" s="36"/>
      <c r="E48" s="36"/>
    </row>
    <row r="49" spans="1:5">
      <c r="A49" s="5"/>
      <c r="B49" s="5"/>
      <c r="C49" s="5"/>
      <c r="D49" s="5"/>
      <c r="E49" s="6"/>
    </row>
    <row r="50" spans="1:5">
      <c r="A50" s="5" t="s">
        <v>47</v>
      </c>
      <c r="B50" s="5" t="s">
        <v>48</v>
      </c>
      <c r="C50" s="5"/>
      <c r="D50" s="5"/>
      <c r="E50" s="6" t="s">
        <v>23</v>
      </c>
    </row>
    <row r="51" spans="1:5">
      <c r="A51" s="5"/>
      <c r="B51" s="5"/>
      <c r="C51" s="5"/>
      <c r="D51" s="5"/>
      <c r="E51" s="6" t="s">
        <v>25</v>
      </c>
    </row>
    <row r="52" spans="1:5">
      <c r="A52" s="5"/>
      <c r="B52" s="5"/>
      <c r="C52" s="5"/>
      <c r="D52" s="5"/>
      <c r="E52" s="6"/>
    </row>
    <row r="53" spans="1:5">
      <c r="A53" s="5" t="s">
        <v>21</v>
      </c>
      <c r="B53" s="5" t="s">
        <v>36</v>
      </c>
      <c r="C53" s="5"/>
      <c r="D53" s="5"/>
    </row>
    <row r="54" spans="1:5">
      <c r="A54" s="5"/>
      <c r="B54" s="35" t="s">
        <v>73</v>
      </c>
      <c r="C54" s="35"/>
      <c r="D54" s="35"/>
      <c r="E54" s="6" t="s">
        <v>23</v>
      </c>
    </row>
    <row r="55" spans="1:5">
      <c r="A55" s="5"/>
      <c r="B55" s="5"/>
      <c r="C55" s="5"/>
      <c r="D55" s="5"/>
      <c r="E55" s="6" t="s">
        <v>25</v>
      </c>
    </row>
    <row r="56" spans="1:5">
      <c r="A56" s="5"/>
      <c r="B56" s="5"/>
      <c r="C56" s="5"/>
      <c r="D56" s="5"/>
      <c r="E56" s="6"/>
    </row>
    <row r="57" spans="1:5">
      <c r="A57" s="5" t="s">
        <v>26</v>
      </c>
      <c r="B57" s="5" t="s">
        <v>22</v>
      </c>
      <c r="C57" s="5"/>
      <c r="D57" s="5"/>
      <c r="E57" s="6" t="s">
        <v>23</v>
      </c>
    </row>
    <row r="58" spans="1:5">
      <c r="A58" s="5"/>
      <c r="B58" s="37" t="s">
        <v>24</v>
      </c>
      <c r="C58" s="37"/>
      <c r="D58" s="37"/>
      <c r="E58" s="6" t="s">
        <v>25</v>
      </c>
    </row>
  </sheetData>
  <mergeCells count="12">
    <mergeCell ref="B58:D58"/>
    <mergeCell ref="A1:E1"/>
    <mergeCell ref="A2:E2"/>
    <mergeCell ref="D4:E4"/>
    <mergeCell ref="A7:E7"/>
    <mergeCell ref="A9:E9"/>
    <mergeCell ref="A41:E41"/>
    <mergeCell ref="A43:E43"/>
    <mergeCell ref="A45:E45"/>
    <mergeCell ref="A47:E47"/>
    <mergeCell ref="A48:E48"/>
    <mergeCell ref="B54:D54"/>
  </mergeCells>
  <pageMargins left="0.16" right="0.27" top="0.34" bottom="0.18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5"/>
  <sheetViews>
    <sheetView topLeftCell="A23" workbookViewId="0">
      <selection activeCell="E14" sqref="E14"/>
    </sheetView>
  </sheetViews>
  <sheetFormatPr defaultRowHeight="15"/>
  <cols>
    <col min="1" max="1" width="33.140625" customWidth="1"/>
    <col min="2" max="2" width="15.7109375" customWidth="1"/>
    <col min="3" max="3" width="11.5703125" customWidth="1"/>
    <col min="4" max="4" width="19" customWidth="1"/>
    <col min="5" max="5" width="17.28515625" style="14" customWidth="1"/>
  </cols>
  <sheetData>
    <row r="1" spans="1:8" ht="15.75">
      <c r="A1" s="38" t="s">
        <v>0</v>
      </c>
      <c r="B1" s="38"/>
      <c r="C1" s="38"/>
      <c r="D1" s="38"/>
      <c r="E1" s="38"/>
    </row>
    <row r="2" spans="1:8" ht="30" customHeight="1">
      <c r="A2" s="39" t="s">
        <v>1</v>
      </c>
      <c r="B2" s="39"/>
      <c r="C2" s="39"/>
      <c r="D2" s="39"/>
      <c r="E2" s="39"/>
    </row>
    <row r="3" spans="1:8">
      <c r="A3" s="1"/>
      <c r="B3" s="1"/>
      <c r="C3" s="1"/>
      <c r="D3" s="1"/>
      <c r="E3" s="2"/>
    </row>
    <row r="4" spans="1:8" ht="15" customHeight="1">
      <c r="A4" s="30" t="s">
        <v>2</v>
      </c>
      <c r="B4" s="1"/>
      <c r="C4" s="1"/>
      <c r="D4" s="40" t="s">
        <v>60</v>
      </c>
      <c r="E4" s="40"/>
    </row>
    <row r="5" spans="1:8">
      <c r="A5" s="1"/>
      <c r="B5" s="1"/>
      <c r="C5" s="1"/>
      <c r="D5" s="1"/>
      <c r="E5" s="2"/>
    </row>
    <row r="6" spans="1:8">
      <c r="A6" s="1"/>
      <c r="B6" s="1"/>
      <c r="C6" s="1"/>
      <c r="D6" s="1"/>
      <c r="E6" s="2"/>
    </row>
    <row r="7" spans="1:8" ht="90" customHeight="1">
      <c r="A7" s="34" t="s">
        <v>41</v>
      </c>
      <c r="B7" s="34"/>
      <c r="C7" s="34"/>
      <c r="D7" s="34"/>
      <c r="E7" s="34"/>
    </row>
    <row r="8" spans="1:8">
      <c r="A8" s="3"/>
      <c r="B8" s="3"/>
      <c r="C8" s="3"/>
      <c r="D8" s="3"/>
      <c r="E8" s="4"/>
    </row>
    <row r="9" spans="1:8" ht="51.75" customHeight="1">
      <c r="A9" s="34" t="s">
        <v>27</v>
      </c>
      <c r="B9" s="34"/>
      <c r="C9" s="34"/>
      <c r="D9" s="34"/>
      <c r="E9" s="34"/>
    </row>
    <row r="10" spans="1:8" ht="15.75" thickBot="1">
      <c r="A10" s="5"/>
      <c r="B10" s="5"/>
      <c r="C10" s="5"/>
      <c r="D10" s="5"/>
      <c r="E10" s="6"/>
      <c r="H10">
        <v>8262.6</v>
      </c>
    </row>
    <row r="11" spans="1:8" ht="75">
      <c r="A11" s="15" t="s">
        <v>3</v>
      </c>
      <c r="B11" s="16" t="s">
        <v>4</v>
      </c>
      <c r="C11" s="16" t="s">
        <v>5</v>
      </c>
      <c r="D11" s="17" t="s">
        <v>6</v>
      </c>
      <c r="E11" s="18" t="s">
        <v>7</v>
      </c>
    </row>
    <row r="12" spans="1:8" ht="38.25">
      <c r="A12" s="19" t="s">
        <v>29</v>
      </c>
      <c r="B12" s="7" t="s">
        <v>35</v>
      </c>
      <c r="C12" s="7" t="s">
        <v>8</v>
      </c>
      <c r="D12" s="8">
        <v>0.34</v>
      </c>
      <c r="E12" s="20">
        <f>D12*$H$10*6</f>
        <v>16855.704000000002</v>
      </c>
    </row>
    <row r="13" spans="1:8" ht="38.25">
      <c r="A13" s="19" t="s">
        <v>9</v>
      </c>
      <c r="B13" s="7" t="s">
        <v>35</v>
      </c>
      <c r="C13" s="7" t="s">
        <v>8</v>
      </c>
      <c r="D13" s="8">
        <v>0.75</v>
      </c>
      <c r="E13" s="20">
        <f t="shared" ref="E13:E19" si="0">D13*$H$10*6</f>
        <v>37181.700000000004</v>
      </c>
      <c r="G13" s="24"/>
    </row>
    <row r="14" spans="1:8" ht="51">
      <c r="A14" s="9" t="s">
        <v>31</v>
      </c>
      <c r="B14" s="7" t="s">
        <v>35</v>
      </c>
      <c r="C14" s="7" t="s">
        <v>10</v>
      </c>
      <c r="D14" s="10">
        <v>0.18</v>
      </c>
      <c r="E14" s="20">
        <f t="shared" si="0"/>
        <v>8923.6080000000002</v>
      </c>
      <c r="G14" s="24"/>
    </row>
    <row r="15" spans="1:8" ht="51">
      <c r="A15" s="9" t="s">
        <v>11</v>
      </c>
      <c r="B15" s="7" t="s">
        <v>35</v>
      </c>
      <c r="C15" s="7" t="s">
        <v>8</v>
      </c>
      <c r="D15" s="10">
        <v>0.5</v>
      </c>
      <c r="E15" s="20">
        <f t="shared" si="0"/>
        <v>24787.800000000003</v>
      </c>
    </row>
    <row r="16" spans="1:8" ht="52.5" customHeight="1">
      <c r="A16" s="9" t="s">
        <v>32</v>
      </c>
      <c r="B16" s="7" t="s">
        <v>35</v>
      </c>
      <c r="C16" s="7" t="s">
        <v>12</v>
      </c>
      <c r="D16" s="10">
        <v>0.13</v>
      </c>
      <c r="E16" s="20">
        <f t="shared" si="0"/>
        <v>6444.8280000000013</v>
      </c>
      <c r="G16" s="24"/>
    </row>
    <row r="17" spans="1:7" ht="44.25" customHeight="1">
      <c r="A17" s="22" t="s">
        <v>33</v>
      </c>
      <c r="B17" s="7" t="s">
        <v>35</v>
      </c>
      <c r="C17" s="7" t="s">
        <v>8</v>
      </c>
      <c r="D17" s="10">
        <v>2</v>
      </c>
      <c r="E17" s="20">
        <f t="shared" si="0"/>
        <v>99151.200000000012</v>
      </c>
    </row>
    <row r="18" spans="1:7" ht="38.25">
      <c r="A18" s="9" t="s">
        <v>34</v>
      </c>
      <c r="B18" s="7" t="s">
        <v>35</v>
      </c>
      <c r="C18" s="7" t="s">
        <v>8</v>
      </c>
      <c r="D18" s="7">
        <v>3.81</v>
      </c>
      <c r="E18" s="20">
        <f t="shared" si="0"/>
        <v>188883.03600000002</v>
      </c>
    </row>
    <row r="19" spans="1:7">
      <c r="A19" s="9" t="s">
        <v>28</v>
      </c>
      <c r="B19" s="7" t="s">
        <v>35</v>
      </c>
      <c r="C19" s="7" t="s">
        <v>8</v>
      </c>
      <c r="D19" s="10">
        <v>1.48</v>
      </c>
      <c r="E19" s="20">
        <f t="shared" si="0"/>
        <v>73371.888000000006</v>
      </c>
    </row>
    <row r="20" spans="1:7">
      <c r="A20" s="9" t="s">
        <v>14</v>
      </c>
      <c r="B20" s="7" t="s">
        <v>35</v>
      </c>
      <c r="C20" s="7" t="s">
        <v>8</v>
      </c>
      <c r="D20" s="28">
        <f>E20/3/H10</f>
        <v>5.5390151606838849E-2</v>
      </c>
      <c r="E20" s="31">
        <v>1373</v>
      </c>
      <c r="G20" s="24"/>
    </row>
    <row r="21" spans="1:7" ht="25.5">
      <c r="A21" s="9" t="s">
        <v>15</v>
      </c>
      <c r="B21" s="7" t="s">
        <v>16</v>
      </c>
      <c r="C21" s="7" t="s">
        <v>8</v>
      </c>
      <c r="D21" s="10">
        <v>0.98</v>
      </c>
      <c r="E21" s="20">
        <f>D21*$H$10*6</f>
        <v>48584.088000000003</v>
      </c>
    </row>
    <row r="22" spans="1:7" ht="25.5">
      <c r="A22" s="9" t="s">
        <v>17</v>
      </c>
      <c r="B22" s="7" t="s">
        <v>16</v>
      </c>
      <c r="C22" s="7" t="s">
        <v>8</v>
      </c>
      <c r="D22" s="7">
        <v>0.32</v>
      </c>
      <c r="E22" s="20">
        <f t="shared" ref="E22:E23" si="1">D22*$H$10*6</f>
        <v>15864.192000000001</v>
      </c>
    </row>
    <row r="23" spans="1:7" ht="25.5">
      <c r="A23" s="9" t="s">
        <v>30</v>
      </c>
      <c r="B23" s="7" t="s">
        <v>13</v>
      </c>
      <c r="C23" s="7" t="s">
        <v>8</v>
      </c>
      <c r="D23" s="7">
        <v>1.93</v>
      </c>
      <c r="E23" s="20">
        <f t="shared" si="1"/>
        <v>95680.907999999996</v>
      </c>
    </row>
    <row r="24" spans="1:7" ht="25.5">
      <c r="A24" s="9" t="s">
        <v>38</v>
      </c>
      <c r="B24" s="7" t="s">
        <v>42</v>
      </c>
      <c r="C24" s="7" t="s">
        <v>40</v>
      </c>
      <c r="D24" s="7" t="s">
        <v>45</v>
      </c>
      <c r="E24" s="29">
        <v>18827.080000000002</v>
      </c>
    </row>
    <row r="25" spans="1:7" ht="25.5">
      <c r="A25" s="9" t="s">
        <v>39</v>
      </c>
      <c r="B25" s="7" t="s">
        <v>42</v>
      </c>
      <c r="C25" s="7" t="s">
        <v>40</v>
      </c>
      <c r="D25" s="7" t="s">
        <v>45</v>
      </c>
      <c r="E25" s="25">
        <v>40427.46</v>
      </c>
    </row>
    <row r="26" spans="1:7">
      <c r="A26" s="23" t="s">
        <v>37</v>
      </c>
      <c r="B26" s="7" t="s">
        <v>42</v>
      </c>
      <c r="C26" s="7" t="s">
        <v>40</v>
      </c>
      <c r="D26" s="7" t="s">
        <v>45</v>
      </c>
      <c r="E26" s="25">
        <v>120271.89</v>
      </c>
    </row>
    <row r="27" spans="1:7">
      <c r="A27" s="23" t="s">
        <v>51</v>
      </c>
      <c r="B27" s="27" t="s">
        <v>53</v>
      </c>
      <c r="C27" s="7" t="s">
        <v>40</v>
      </c>
      <c r="D27" s="27" t="s">
        <v>46</v>
      </c>
      <c r="E27" s="25">
        <v>7600</v>
      </c>
    </row>
    <row r="28" spans="1:7">
      <c r="A28" s="23" t="s">
        <v>52</v>
      </c>
      <c r="B28" s="27" t="s">
        <v>54</v>
      </c>
      <c r="C28" s="7" t="s">
        <v>40</v>
      </c>
      <c r="D28" s="27" t="s">
        <v>46</v>
      </c>
      <c r="E28" s="25">
        <v>14000</v>
      </c>
    </row>
    <row r="29" spans="1:7">
      <c r="A29" s="23" t="s">
        <v>55</v>
      </c>
      <c r="B29" s="27" t="s">
        <v>54</v>
      </c>
      <c r="C29" s="7" t="s">
        <v>40</v>
      </c>
      <c r="D29" s="27" t="s">
        <v>58</v>
      </c>
      <c r="E29" s="25">
        <v>1542</v>
      </c>
    </row>
    <row r="30" spans="1:7">
      <c r="A30" s="23" t="s">
        <v>56</v>
      </c>
      <c r="B30" s="27" t="s">
        <v>54</v>
      </c>
      <c r="C30" s="7" t="s">
        <v>40</v>
      </c>
      <c r="D30" s="27" t="s">
        <v>58</v>
      </c>
      <c r="E30" s="25">
        <v>1053</v>
      </c>
    </row>
    <row r="31" spans="1:7">
      <c r="A31" s="23" t="s">
        <v>57</v>
      </c>
      <c r="B31" s="27" t="s">
        <v>53</v>
      </c>
      <c r="C31" s="7" t="s">
        <v>40</v>
      </c>
      <c r="D31" s="27" t="s">
        <v>58</v>
      </c>
      <c r="E31" s="25">
        <v>4896</v>
      </c>
    </row>
    <row r="32" spans="1:7">
      <c r="A32" s="23" t="s">
        <v>56</v>
      </c>
      <c r="B32" s="27" t="s">
        <v>53</v>
      </c>
      <c r="C32" s="7" t="s">
        <v>40</v>
      </c>
      <c r="D32" s="27" t="s">
        <v>58</v>
      </c>
      <c r="E32" s="25">
        <v>2813</v>
      </c>
    </row>
    <row r="33" spans="1:5">
      <c r="A33" s="23" t="s">
        <v>61</v>
      </c>
      <c r="B33" s="27" t="s">
        <v>62</v>
      </c>
      <c r="C33" s="7" t="s">
        <v>40</v>
      </c>
      <c r="D33" s="27" t="s">
        <v>58</v>
      </c>
      <c r="E33" s="25">
        <v>12000</v>
      </c>
    </row>
    <row r="34" spans="1:5">
      <c r="A34" s="23" t="s">
        <v>63</v>
      </c>
      <c r="B34" s="27" t="s">
        <v>62</v>
      </c>
      <c r="C34" s="7" t="s">
        <v>40</v>
      </c>
      <c r="D34" s="27" t="s">
        <v>58</v>
      </c>
      <c r="E34" s="25">
        <v>2000</v>
      </c>
    </row>
    <row r="35" spans="1:5">
      <c r="A35" s="23" t="s">
        <v>64</v>
      </c>
      <c r="B35" s="27" t="s">
        <v>65</v>
      </c>
      <c r="C35" s="7" t="s">
        <v>40</v>
      </c>
      <c r="D35" s="27" t="s">
        <v>58</v>
      </c>
      <c r="E35" s="25">
        <v>1320</v>
      </c>
    </row>
    <row r="36" spans="1:5" ht="19.5" thickBot="1">
      <c r="A36" s="11" t="s">
        <v>18</v>
      </c>
      <c r="B36" s="12"/>
      <c r="C36" s="12"/>
      <c r="D36" s="13"/>
      <c r="E36" s="21">
        <f>SUM(E12:E35)</f>
        <v>843852.38199999998</v>
      </c>
    </row>
    <row r="37" spans="1:5">
      <c r="A37" s="5"/>
      <c r="B37" s="5"/>
      <c r="C37" s="5"/>
      <c r="D37" s="5"/>
      <c r="E37" s="6"/>
    </row>
    <row r="38" spans="1:5" ht="31.5" customHeight="1">
      <c r="A38" s="34" t="s">
        <v>66</v>
      </c>
      <c r="B38" s="34"/>
      <c r="C38" s="34"/>
      <c r="D38" s="34"/>
      <c r="E38" s="34"/>
    </row>
    <row r="39" spans="1:5">
      <c r="A39" s="30"/>
      <c r="B39" s="30"/>
      <c r="C39" s="30"/>
      <c r="D39" s="30"/>
      <c r="E39" s="30"/>
    </row>
    <row r="40" spans="1:5">
      <c r="A40" s="34" t="s">
        <v>43</v>
      </c>
      <c r="B40" s="34"/>
      <c r="C40" s="34"/>
      <c r="D40" s="34"/>
      <c r="E40" s="34"/>
    </row>
    <row r="41" spans="1:5">
      <c r="A41" s="5"/>
      <c r="B41" s="5"/>
      <c r="C41" s="5"/>
      <c r="D41" s="5"/>
      <c r="E41" s="6"/>
    </row>
    <row r="42" spans="1:5" ht="15" customHeight="1">
      <c r="A42" s="35" t="s">
        <v>44</v>
      </c>
      <c r="B42" s="35"/>
      <c r="C42" s="35"/>
      <c r="D42" s="35"/>
      <c r="E42" s="35"/>
    </row>
    <row r="43" spans="1:5">
      <c r="A43" s="5"/>
      <c r="B43" s="5"/>
      <c r="C43" s="5"/>
      <c r="D43" s="5"/>
      <c r="E43" s="6"/>
    </row>
    <row r="44" spans="1:5" ht="34.5" customHeight="1">
      <c r="A44" s="34" t="s">
        <v>19</v>
      </c>
      <c r="B44" s="34"/>
      <c r="C44" s="34"/>
      <c r="D44" s="34"/>
      <c r="E44" s="34"/>
    </row>
    <row r="45" spans="1:5">
      <c r="A45" s="36" t="s">
        <v>20</v>
      </c>
      <c r="B45" s="36"/>
      <c r="C45" s="36"/>
      <c r="D45" s="36"/>
      <c r="E45" s="36"/>
    </row>
    <row r="46" spans="1:5">
      <c r="A46" s="5"/>
      <c r="B46" s="5"/>
      <c r="C46" s="5"/>
      <c r="D46" s="5"/>
      <c r="E46" s="6"/>
    </row>
    <row r="47" spans="1:5">
      <c r="A47" s="5" t="s">
        <v>47</v>
      </c>
      <c r="B47" s="5" t="s">
        <v>48</v>
      </c>
      <c r="C47" s="5"/>
      <c r="D47" s="5"/>
      <c r="E47" s="6" t="s">
        <v>23</v>
      </c>
    </row>
    <row r="48" spans="1:5">
      <c r="A48" s="5"/>
      <c r="B48" s="5"/>
      <c r="C48" s="5"/>
      <c r="D48" s="5"/>
      <c r="E48" s="6" t="s">
        <v>25</v>
      </c>
    </row>
    <row r="49" spans="1:5">
      <c r="A49" s="5"/>
      <c r="B49" s="5"/>
      <c r="C49" s="5"/>
      <c r="D49" s="5"/>
      <c r="E49" s="6"/>
    </row>
    <row r="50" spans="1:5">
      <c r="A50" s="5" t="s">
        <v>21</v>
      </c>
      <c r="B50" s="5" t="s">
        <v>36</v>
      </c>
      <c r="C50" s="5"/>
      <c r="D50" s="5"/>
    </row>
    <row r="51" spans="1:5">
      <c r="A51" s="5"/>
      <c r="B51" s="35" t="s">
        <v>49</v>
      </c>
      <c r="C51" s="35"/>
      <c r="D51" s="35"/>
      <c r="E51" s="6" t="s">
        <v>23</v>
      </c>
    </row>
    <row r="52" spans="1:5">
      <c r="A52" s="5"/>
      <c r="B52" s="5"/>
      <c r="C52" s="5"/>
      <c r="D52" s="5"/>
      <c r="E52" s="6" t="s">
        <v>25</v>
      </c>
    </row>
    <row r="53" spans="1:5">
      <c r="A53" s="5"/>
      <c r="B53" s="5"/>
      <c r="C53" s="5"/>
      <c r="D53" s="5"/>
      <c r="E53" s="6"/>
    </row>
    <row r="54" spans="1:5">
      <c r="A54" s="5" t="s">
        <v>26</v>
      </c>
      <c r="B54" s="5" t="s">
        <v>22</v>
      </c>
      <c r="C54" s="5"/>
      <c r="D54" s="5"/>
      <c r="E54" s="6" t="s">
        <v>23</v>
      </c>
    </row>
    <row r="55" spans="1:5">
      <c r="A55" s="5"/>
      <c r="B55" s="37" t="s">
        <v>24</v>
      </c>
      <c r="C55" s="37"/>
      <c r="D55" s="37"/>
      <c r="E55" s="6" t="s">
        <v>25</v>
      </c>
    </row>
  </sheetData>
  <mergeCells count="12">
    <mergeCell ref="B55:D55"/>
    <mergeCell ref="A1:E1"/>
    <mergeCell ref="A2:E2"/>
    <mergeCell ref="D4:E4"/>
    <mergeCell ref="A7:E7"/>
    <mergeCell ref="A9:E9"/>
    <mergeCell ref="A38:E38"/>
    <mergeCell ref="A40:E40"/>
    <mergeCell ref="A42:E42"/>
    <mergeCell ref="A44:E44"/>
    <mergeCell ref="A45:E45"/>
    <mergeCell ref="B51:D51"/>
  </mergeCells>
  <pageMargins left="0.16" right="0.27" top="0.34" bottom="0.18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2"/>
  <sheetViews>
    <sheetView topLeftCell="A16" workbookViewId="0">
      <selection activeCell="E25" sqref="E25"/>
    </sheetView>
  </sheetViews>
  <sheetFormatPr defaultRowHeight="15"/>
  <cols>
    <col min="1" max="1" width="33.140625" customWidth="1"/>
    <col min="2" max="2" width="15.7109375" customWidth="1"/>
    <col min="3" max="3" width="11.5703125" customWidth="1"/>
    <col min="4" max="4" width="19" customWidth="1"/>
    <col min="5" max="5" width="17.28515625" style="14" customWidth="1"/>
  </cols>
  <sheetData>
    <row r="1" spans="1:8" ht="15.75">
      <c r="A1" s="38" t="s">
        <v>0</v>
      </c>
      <c r="B1" s="38"/>
      <c r="C1" s="38"/>
      <c r="D1" s="38"/>
      <c r="E1" s="38"/>
    </row>
    <row r="2" spans="1:8" ht="30" customHeight="1">
      <c r="A2" s="39" t="s">
        <v>1</v>
      </c>
      <c r="B2" s="39"/>
      <c r="C2" s="39"/>
      <c r="D2" s="39"/>
      <c r="E2" s="39"/>
    </row>
    <row r="3" spans="1:8">
      <c r="A3" s="1"/>
      <c r="B3" s="1"/>
      <c r="C3" s="1"/>
      <c r="D3" s="1"/>
      <c r="E3" s="2"/>
    </row>
    <row r="4" spans="1:8" ht="15" customHeight="1">
      <c r="A4" s="26" t="s">
        <v>2</v>
      </c>
      <c r="B4" s="1"/>
      <c r="C4" s="1"/>
      <c r="D4" s="40" t="s">
        <v>50</v>
      </c>
      <c r="E4" s="40"/>
    </row>
    <row r="5" spans="1:8">
      <c r="A5" s="1"/>
      <c r="B5" s="1"/>
      <c r="C5" s="1"/>
      <c r="D5" s="1"/>
      <c r="E5" s="2"/>
    </row>
    <row r="6" spans="1:8">
      <c r="A6" s="1"/>
      <c r="B6" s="1"/>
      <c r="C6" s="1"/>
      <c r="D6" s="1"/>
      <c r="E6" s="2"/>
    </row>
    <row r="7" spans="1:8" ht="90" customHeight="1">
      <c r="A7" s="34" t="s">
        <v>41</v>
      </c>
      <c r="B7" s="34"/>
      <c r="C7" s="34"/>
      <c r="D7" s="34"/>
      <c r="E7" s="34"/>
    </row>
    <row r="8" spans="1:8">
      <c r="A8" s="3"/>
      <c r="B8" s="3"/>
      <c r="C8" s="3"/>
      <c r="D8" s="3"/>
      <c r="E8" s="4"/>
    </row>
    <row r="9" spans="1:8" ht="51.75" customHeight="1">
      <c r="A9" s="34" t="s">
        <v>27</v>
      </c>
      <c r="B9" s="34"/>
      <c r="C9" s="34"/>
      <c r="D9" s="34"/>
      <c r="E9" s="34"/>
    </row>
    <row r="10" spans="1:8" ht="15.75" thickBot="1">
      <c r="A10" s="5"/>
      <c r="B10" s="5"/>
      <c r="C10" s="5"/>
      <c r="D10" s="5"/>
      <c r="E10" s="6"/>
      <c r="H10">
        <v>8262.6</v>
      </c>
    </row>
    <row r="11" spans="1:8" ht="75">
      <c r="A11" s="15" t="s">
        <v>3</v>
      </c>
      <c r="B11" s="16" t="s">
        <v>4</v>
      </c>
      <c r="C11" s="16" t="s">
        <v>5</v>
      </c>
      <c r="D11" s="17" t="s">
        <v>6</v>
      </c>
      <c r="E11" s="18" t="s">
        <v>7</v>
      </c>
    </row>
    <row r="12" spans="1:8" ht="38.25">
      <c r="A12" s="19" t="s">
        <v>29</v>
      </c>
      <c r="B12" s="7" t="s">
        <v>35</v>
      </c>
      <c r="C12" s="7" t="s">
        <v>8</v>
      </c>
      <c r="D12" s="8">
        <v>0.34</v>
      </c>
      <c r="E12" s="20">
        <f>D12*$H$10*3</f>
        <v>8427.8520000000008</v>
      </c>
    </row>
    <row r="13" spans="1:8" ht="38.25">
      <c r="A13" s="19" t="s">
        <v>9</v>
      </c>
      <c r="B13" s="7" t="s">
        <v>35</v>
      </c>
      <c r="C13" s="7" t="s">
        <v>8</v>
      </c>
      <c r="D13" s="8">
        <v>0.75</v>
      </c>
      <c r="E13" s="20">
        <f t="shared" ref="E13:E23" si="0">D13*$H$10*3</f>
        <v>18590.850000000002</v>
      </c>
      <c r="G13" s="24"/>
    </row>
    <row r="14" spans="1:8" ht="51">
      <c r="A14" s="9" t="s">
        <v>31</v>
      </c>
      <c r="B14" s="7" t="s">
        <v>35</v>
      </c>
      <c r="C14" s="7" t="s">
        <v>10</v>
      </c>
      <c r="D14" s="10">
        <v>0.18</v>
      </c>
      <c r="E14" s="20">
        <f t="shared" si="0"/>
        <v>4461.8040000000001</v>
      </c>
      <c r="G14" s="24"/>
    </row>
    <row r="15" spans="1:8" ht="51">
      <c r="A15" s="9" t="s">
        <v>11</v>
      </c>
      <c r="B15" s="7" t="s">
        <v>35</v>
      </c>
      <c r="C15" s="7" t="s">
        <v>8</v>
      </c>
      <c r="D15" s="10">
        <v>0.5</v>
      </c>
      <c r="E15" s="20">
        <f t="shared" si="0"/>
        <v>12393.900000000001</v>
      </c>
    </row>
    <row r="16" spans="1:8" ht="52.5" customHeight="1">
      <c r="A16" s="9" t="s">
        <v>32</v>
      </c>
      <c r="B16" s="7" t="s">
        <v>35</v>
      </c>
      <c r="C16" s="7" t="s">
        <v>12</v>
      </c>
      <c r="D16" s="10">
        <v>0.13</v>
      </c>
      <c r="E16" s="20">
        <f t="shared" si="0"/>
        <v>3222.4140000000007</v>
      </c>
      <c r="G16" s="24"/>
    </row>
    <row r="17" spans="1:7" ht="44.25" customHeight="1">
      <c r="A17" s="22" t="s">
        <v>33</v>
      </c>
      <c r="B17" s="7" t="s">
        <v>35</v>
      </c>
      <c r="C17" s="7" t="s">
        <v>8</v>
      </c>
      <c r="D17" s="10">
        <v>2</v>
      </c>
      <c r="E17" s="20">
        <f t="shared" si="0"/>
        <v>49575.600000000006</v>
      </c>
    </row>
    <row r="18" spans="1:7" ht="38.25">
      <c r="A18" s="9" t="s">
        <v>34</v>
      </c>
      <c r="B18" s="7" t="s">
        <v>35</v>
      </c>
      <c r="C18" s="7" t="s">
        <v>8</v>
      </c>
      <c r="D18" s="7">
        <v>3.81</v>
      </c>
      <c r="E18" s="20">
        <f t="shared" si="0"/>
        <v>94441.518000000011</v>
      </c>
    </row>
    <row r="19" spans="1:7">
      <c r="A19" s="9" t="s">
        <v>28</v>
      </c>
      <c r="B19" s="7" t="s">
        <v>35</v>
      </c>
      <c r="C19" s="7" t="s">
        <v>8</v>
      </c>
      <c r="D19" s="10">
        <v>1.48</v>
      </c>
      <c r="E19" s="20">
        <f t="shared" si="0"/>
        <v>36685.944000000003</v>
      </c>
    </row>
    <row r="20" spans="1:7">
      <c r="A20" s="9" t="s">
        <v>14</v>
      </c>
      <c r="B20" s="7" t="s">
        <v>35</v>
      </c>
      <c r="C20" s="7" t="s">
        <v>8</v>
      </c>
      <c r="D20" s="28">
        <f>E20/3/H10</f>
        <v>5.5390151606838849E-2</v>
      </c>
      <c r="E20" s="20">
        <v>1373</v>
      </c>
      <c r="G20" s="24"/>
    </row>
    <row r="21" spans="1:7" ht="25.5">
      <c r="A21" s="9" t="s">
        <v>15</v>
      </c>
      <c r="B21" s="7" t="s">
        <v>16</v>
      </c>
      <c r="C21" s="7" t="s">
        <v>8</v>
      </c>
      <c r="D21" s="10">
        <v>0.98</v>
      </c>
      <c r="E21" s="20">
        <f t="shared" si="0"/>
        <v>24292.044000000002</v>
      </c>
    </row>
    <row r="22" spans="1:7" ht="25.5">
      <c r="A22" s="9" t="s">
        <v>17</v>
      </c>
      <c r="B22" s="7" t="s">
        <v>16</v>
      </c>
      <c r="C22" s="7" t="s">
        <v>8</v>
      </c>
      <c r="D22" s="7">
        <v>0.32</v>
      </c>
      <c r="E22" s="20">
        <f t="shared" si="0"/>
        <v>7932.0960000000005</v>
      </c>
    </row>
    <row r="23" spans="1:7" ht="25.5">
      <c r="A23" s="9" t="s">
        <v>30</v>
      </c>
      <c r="B23" s="7" t="s">
        <v>13</v>
      </c>
      <c r="C23" s="7" t="s">
        <v>8</v>
      </c>
      <c r="D23" s="7">
        <v>1.93</v>
      </c>
      <c r="E23" s="20">
        <f t="shared" si="0"/>
        <v>47840.453999999998</v>
      </c>
    </row>
    <row r="24" spans="1:7" ht="25.5">
      <c r="A24" s="9" t="s">
        <v>38</v>
      </c>
      <c r="B24" s="7" t="s">
        <v>42</v>
      </c>
      <c r="C24" s="7" t="s">
        <v>40</v>
      </c>
      <c r="D24" s="7" t="s">
        <v>45</v>
      </c>
      <c r="E24" s="29">
        <v>37654.160000000003</v>
      </c>
    </row>
    <row r="25" spans="1:7" ht="25.5">
      <c r="A25" s="9" t="s">
        <v>39</v>
      </c>
      <c r="B25" s="7" t="s">
        <v>42</v>
      </c>
      <c r="C25" s="7" t="s">
        <v>40</v>
      </c>
      <c r="D25" s="7" t="s">
        <v>45</v>
      </c>
      <c r="E25" s="25">
        <v>11659.3</v>
      </c>
    </row>
    <row r="26" spans="1:7">
      <c r="A26" s="23" t="s">
        <v>37</v>
      </c>
      <c r="B26" s="7" t="s">
        <v>42</v>
      </c>
      <c r="C26" s="7" t="s">
        <v>40</v>
      </c>
      <c r="D26" s="7" t="s">
        <v>45</v>
      </c>
      <c r="E26" s="25">
        <v>240549.49</v>
      </c>
    </row>
    <row r="27" spans="1:7">
      <c r="A27" s="23" t="s">
        <v>51</v>
      </c>
      <c r="B27" s="27" t="s">
        <v>53</v>
      </c>
      <c r="C27" s="7" t="s">
        <v>40</v>
      </c>
      <c r="D27" s="27" t="s">
        <v>46</v>
      </c>
      <c r="E27" s="25">
        <v>7600</v>
      </c>
    </row>
    <row r="28" spans="1:7">
      <c r="A28" s="23" t="s">
        <v>52</v>
      </c>
      <c r="B28" s="27" t="s">
        <v>54</v>
      </c>
      <c r="C28" s="7" t="s">
        <v>40</v>
      </c>
      <c r="D28" s="27" t="s">
        <v>46</v>
      </c>
      <c r="E28" s="25">
        <v>14000</v>
      </c>
    </row>
    <row r="29" spans="1:7">
      <c r="A29" s="23" t="s">
        <v>55</v>
      </c>
      <c r="B29" s="27" t="s">
        <v>54</v>
      </c>
      <c r="C29" s="7" t="s">
        <v>40</v>
      </c>
      <c r="D29" s="27" t="s">
        <v>58</v>
      </c>
      <c r="E29" s="25">
        <v>1542</v>
      </c>
    </row>
    <row r="30" spans="1:7">
      <c r="A30" s="23" t="s">
        <v>56</v>
      </c>
      <c r="B30" s="27" t="s">
        <v>54</v>
      </c>
      <c r="C30" s="7" t="s">
        <v>40</v>
      </c>
      <c r="D30" s="27" t="s">
        <v>58</v>
      </c>
      <c r="E30" s="25">
        <v>1053</v>
      </c>
    </row>
    <row r="31" spans="1:7">
      <c r="A31" s="23" t="s">
        <v>57</v>
      </c>
      <c r="B31" s="27" t="s">
        <v>53</v>
      </c>
      <c r="C31" s="7" t="s">
        <v>40</v>
      </c>
      <c r="D31" s="27" t="s">
        <v>58</v>
      </c>
      <c r="E31" s="25">
        <v>4896</v>
      </c>
    </row>
    <row r="32" spans="1:7">
      <c r="A32" s="23" t="s">
        <v>56</v>
      </c>
      <c r="B32" s="27" t="s">
        <v>53</v>
      </c>
      <c r="C32" s="7" t="s">
        <v>40</v>
      </c>
      <c r="D32" s="27" t="s">
        <v>58</v>
      </c>
      <c r="E32" s="25">
        <v>2813</v>
      </c>
    </row>
    <row r="33" spans="1:5" ht="19.5" thickBot="1">
      <c r="A33" s="11" t="s">
        <v>18</v>
      </c>
      <c r="B33" s="12"/>
      <c r="C33" s="12"/>
      <c r="D33" s="13"/>
      <c r="E33" s="21">
        <f>SUM(E12:E32)</f>
        <v>631004.42599999998</v>
      </c>
    </row>
    <row r="34" spans="1:5">
      <c r="A34" s="5"/>
      <c r="B34" s="5"/>
      <c r="C34" s="5"/>
      <c r="D34" s="5"/>
      <c r="E34" s="6"/>
    </row>
    <row r="35" spans="1:5" ht="31.5" customHeight="1">
      <c r="A35" s="34" t="s">
        <v>59</v>
      </c>
      <c r="B35" s="34"/>
      <c r="C35" s="34"/>
      <c r="D35" s="34"/>
      <c r="E35" s="34"/>
    </row>
    <row r="36" spans="1:5">
      <c r="A36" s="26"/>
      <c r="B36" s="26"/>
      <c r="C36" s="26"/>
      <c r="D36" s="26"/>
      <c r="E36" s="26"/>
    </row>
    <row r="37" spans="1:5">
      <c r="A37" s="34" t="s">
        <v>43</v>
      </c>
      <c r="B37" s="34"/>
      <c r="C37" s="34"/>
      <c r="D37" s="34"/>
      <c r="E37" s="34"/>
    </row>
    <row r="38" spans="1:5">
      <c r="A38" s="5"/>
      <c r="B38" s="5"/>
      <c r="C38" s="5"/>
      <c r="D38" s="5"/>
      <c r="E38" s="6"/>
    </row>
    <row r="39" spans="1:5" ht="15" customHeight="1">
      <c r="A39" s="35" t="s">
        <v>44</v>
      </c>
      <c r="B39" s="35"/>
      <c r="C39" s="35"/>
      <c r="D39" s="35"/>
      <c r="E39" s="35"/>
    </row>
    <row r="40" spans="1:5">
      <c r="A40" s="5"/>
      <c r="B40" s="5"/>
      <c r="C40" s="5"/>
      <c r="D40" s="5"/>
      <c r="E40" s="6"/>
    </row>
    <row r="41" spans="1:5" ht="34.5" customHeight="1">
      <c r="A41" s="34" t="s">
        <v>19</v>
      </c>
      <c r="B41" s="34"/>
      <c r="C41" s="34"/>
      <c r="D41" s="34"/>
      <c r="E41" s="34"/>
    </row>
    <row r="42" spans="1:5">
      <c r="A42" s="36" t="s">
        <v>20</v>
      </c>
      <c r="B42" s="36"/>
      <c r="C42" s="36"/>
      <c r="D42" s="36"/>
      <c r="E42" s="36"/>
    </row>
    <row r="43" spans="1:5">
      <c r="A43" s="5"/>
      <c r="B43" s="5"/>
      <c r="C43" s="5"/>
      <c r="D43" s="5"/>
      <c r="E43" s="6"/>
    </row>
    <row r="44" spans="1:5">
      <c r="A44" s="5" t="s">
        <v>47</v>
      </c>
      <c r="B44" s="5" t="s">
        <v>48</v>
      </c>
      <c r="C44" s="5"/>
      <c r="D44" s="5"/>
      <c r="E44" s="6" t="s">
        <v>23</v>
      </c>
    </row>
    <row r="45" spans="1:5">
      <c r="A45" s="5"/>
      <c r="B45" s="5"/>
      <c r="C45" s="5"/>
      <c r="D45" s="5"/>
      <c r="E45" s="6" t="s">
        <v>25</v>
      </c>
    </row>
    <row r="46" spans="1:5">
      <c r="A46" s="5"/>
      <c r="B46" s="5"/>
      <c r="C46" s="5"/>
      <c r="D46" s="5"/>
      <c r="E46" s="6"/>
    </row>
    <row r="47" spans="1:5">
      <c r="A47" s="5" t="s">
        <v>21</v>
      </c>
      <c r="B47" s="5" t="s">
        <v>36</v>
      </c>
      <c r="C47" s="5"/>
      <c r="D47" s="5"/>
    </row>
    <row r="48" spans="1:5">
      <c r="A48" s="5"/>
      <c r="B48" s="35" t="s">
        <v>49</v>
      </c>
      <c r="C48" s="35"/>
      <c r="D48" s="35"/>
      <c r="E48" s="6" t="s">
        <v>23</v>
      </c>
    </row>
    <row r="49" spans="1:5">
      <c r="A49" s="5"/>
      <c r="B49" s="5"/>
      <c r="C49" s="5"/>
      <c r="D49" s="5"/>
      <c r="E49" s="6" t="s">
        <v>25</v>
      </c>
    </row>
    <row r="50" spans="1:5">
      <c r="A50" s="5"/>
      <c r="B50" s="5"/>
      <c r="C50" s="5"/>
      <c r="D50" s="5"/>
      <c r="E50" s="6"/>
    </row>
    <row r="51" spans="1:5">
      <c r="A51" s="5" t="s">
        <v>26</v>
      </c>
      <c r="B51" s="5" t="s">
        <v>22</v>
      </c>
      <c r="C51" s="5"/>
      <c r="D51" s="5"/>
      <c r="E51" s="6" t="s">
        <v>23</v>
      </c>
    </row>
    <row r="52" spans="1:5">
      <c r="A52" s="5"/>
      <c r="B52" s="37" t="s">
        <v>24</v>
      </c>
      <c r="C52" s="37"/>
      <c r="D52" s="37"/>
      <c r="E52" s="6" t="s">
        <v>25</v>
      </c>
    </row>
  </sheetData>
  <mergeCells count="12">
    <mergeCell ref="B52:D52"/>
    <mergeCell ref="A1:E1"/>
    <mergeCell ref="A2:E2"/>
    <mergeCell ref="D4:E4"/>
    <mergeCell ref="A7:E7"/>
    <mergeCell ref="A9:E9"/>
    <mergeCell ref="A35:E35"/>
    <mergeCell ref="A37:E37"/>
    <mergeCell ref="A39:E39"/>
    <mergeCell ref="A41:E41"/>
    <mergeCell ref="A42:E42"/>
    <mergeCell ref="B48:D48"/>
  </mergeCells>
  <pageMargins left="0.16" right="0.27" top="0.34" bottom="0.18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2024-11-28T10:32:52Z</cp:lastPrinted>
  <dcterms:created xsi:type="dcterms:W3CDTF">2017-04-07T08:36:25Z</dcterms:created>
  <dcterms:modified xsi:type="dcterms:W3CDTF">2025-03-11T07:27:45Z</dcterms:modified>
</cp:coreProperties>
</file>