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4 кв" sheetId="14" r:id="rId1"/>
    <sheet name="3кв" sheetId="13" r:id="rId2"/>
    <sheet name="2 кв" sheetId="12" r:id="rId3"/>
    <sheet name="1 кв" sheetId="11" r:id="rId4"/>
  </sheets>
  <calcPr calcId="125725"/>
</workbook>
</file>

<file path=xl/calcChain.xml><?xml version="1.0" encoding="utf-8"?>
<calcChain xmlns="http://schemas.openxmlformats.org/spreadsheetml/2006/main">
  <c r="E28" i="14"/>
  <c r="E19"/>
  <c r="E20"/>
  <c r="E21"/>
  <c r="E22"/>
  <c r="E23"/>
  <c r="E18"/>
  <c r="D17"/>
  <c r="D16"/>
  <c r="E15"/>
  <c r="E14"/>
  <c r="D13"/>
  <c r="E12"/>
  <c r="E28" i="13"/>
  <c r="E19"/>
  <c r="E20"/>
  <c r="E21"/>
  <c r="E22"/>
  <c r="E23"/>
  <c r="E18"/>
  <c r="D17"/>
  <c r="D16"/>
  <c r="E15"/>
  <c r="E14"/>
  <c r="D13"/>
  <c r="E12"/>
  <c r="D17" i="12"/>
  <c r="D16"/>
  <c r="D13"/>
  <c r="E19"/>
  <c r="E20"/>
  <c r="E21"/>
  <c r="E22"/>
  <c r="E23"/>
  <c r="E18"/>
  <c r="E14"/>
  <c r="E15"/>
  <c r="E12"/>
  <c r="E28" i="11"/>
  <c r="E17"/>
  <c r="D16"/>
  <c r="E13"/>
  <c r="E14"/>
  <c r="E15"/>
  <c r="E18"/>
  <c r="E19"/>
  <c r="E20"/>
  <c r="E21"/>
  <c r="E22"/>
  <c r="E23"/>
  <c r="E12"/>
  <c r="E28" i="12" l="1"/>
</calcChain>
</file>

<file path=xl/sharedStrings.xml><?xml version="1.0" encoding="utf-8"?>
<sst xmlns="http://schemas.openxmlformats.org/spreadsheetml/2006/main" count="332" uniqueCount="58">
  <si>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</si>
  <si>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</si>
  <si>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</si>
  <si>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</si>
  <si>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</si>
  <si>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</si>
  <si>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</si>
  <si>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</si>
  <si>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</si>
  <si>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</si>
  <si>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</si>
  <si>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</si>
  <si>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</si>
  <si>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</si>
  <si>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</si>
  <si>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</si>
  <si>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</si>
  <si>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</si>
  <si>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</si>
  <si>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</si>
  <si>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</si>
  <si>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</si>
  <si>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</si>
  <si>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</si>
  <si>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</si>
  <si>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</si>
  <si>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</si>
  <si>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</si>
  <si>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</si>
  <si>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</si>
  <si>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</si>
  <si>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 75у от 01.09.2016 г. услуги и выполненные работы по содержанию и текущему ремонту общего имущества в МКД расположенного по адресу ул. Ленина,110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</si>
  <si>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110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</si>
  <si>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Генеральный директор ООО УК "Авантаж"</t>
  </si>
  <si>
    <t>Электроэнергия норматив</t>
  </si>
  <si>
    <t>Электроэнергия сверхнорматив</t>
  </si>
  <si>
    <t>руб</t>
  </si>
  <si>
    <t>Работы, выполняемые в целях надлежащего содержания систем вентиляции и дымоудаления мкд</t>
  </si>
  <si>
    <t>Сверхнормативные ОДН водоснабжения и водоотведение</t>
  </si>
  <si>
    <t>Водоснабжение и водоотведение норматив</t>
  </si>
  <si>
    <t>ежемесячно</t>
  </si>
  <si>
    <t>по графику</t>
  </si>
  <si>
    <t>понедельник, суббота, покос по графику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</si>
  <si>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</si>
  <si>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</si>
  <si>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</si>
  <si>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Составил:</t>
  </si>
  <si>
    <t>Начальник ПЭО Лебедева О.И</t>
  </si>
  <si>
    <t>Миткалов П.Н.</t>
  </si>
  <si>
    <t>"01" апреля 2024 г</t>
  </si>
  <si>
    <t>2. Всего за период с 01.01.2024 г по 31.12.2024 г. выполнено работ (оказанно услуг) на общую сумму 129028 (сто двадцать девять тысяч двадцать восемь) рублей 90 коп.</t>
  </si>
  <si>
    <t>"01" июля 2024 г</t>
  </si>
  <si>
    <t>2. Всего за период с 01.01.2024 г по 30.06.2024 г. выполнено работ (оказанно услуг) на общую сумму 261825 (двети шестьдесят одна тысяча восемьсот двадцать пять) рублей 99 коп.</t>
  </si>
  <si>
    <t>"01" октября 2024 г</t>
  </si>
  <si>
    <t>Ефимова Т.И.</t>
  </si>
  <si>
    <t>2. Всего за период с 01.01.2024 г по 30.09.2024 г. выполнено работ (оказанно услуг) на общую сумму 392200 (триста девяносто две тысячи двести) рублей 97 коп.</t>
  </si>
  <si>
    <t>"01" января 2025 г</t>
  </si>
  <si>
    <t>2. Всего за период с 01.01.2024 г по 31.12.2024 г. выполнено работ (оказанно услуг) на общую сумму 519624 (пятьсот девятнадцать тысяч шестьсот двадцать четыре) рубля 19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</si>
</sst>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20" workbookViewId="0">
      <selection activeCell="A34" sqref="A34:E34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8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1" t="s">
        <v>2</v>
      </c>
      <c r="B4" s="1"/>
      <c r="C4" s="1"/>
      <c r="D4" s="38" t="s">
        <v>56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32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31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2532.1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D12*$G$10*12</f>
        <v>24308.16</v>
      </c>
    </row>
    <row r="13" spans="1:7" ht="44.25" customHeight="1">
      <c r="A13" s="7" t="s">
        <v>37</v>
      </c>
      <c r="B13" s="8" t="s">
        <v>41</v>
      </c>
      <c r="C13" s="8" t="s">
        <v>9</v>
      </c>
      <c r="D13" s="26">
        <f>E13/12/G10</f>
        <v>0.62201334860392565</v>
      </c>
      <c r="E13" s="29">
        <v>18900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0.74</v>
      </c>
      <c r="E14" s="10">
        <f>D14*$G$10*12</f>
        <v>22485.047999999999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>D15*$G$10*12</f>
        <v>31600.608</v>
      </c>
    </row>
    <row r="16" spans="1:7" ht="51">
      <c r="A16" s="7" t="s">
        <v>30</v>
      </c>
      <c r="B16" s="8" t="s">
        <v>41</v>
      </c>
      <c r="C16" s="8" t="s">
        <v>9</v>
      </c>
      <c r="D16" s="26">
        <f>E16/12/G10</f>
        <v>0.18318457670181537</v>
      </c>
      <c r="E16" s="29">
        <v>5566.1</v>
      </c>
      <c r="G16" s="17"/>
    </row>
    <row r="17" spans="1:8">
      <c r="A17" s="7" t="s">
        <v>11</v>
      </c>
      <c r="B17" s="8" t="s">
        <v>41</v>
      </c>
      <c r="C17" s="8" t="s">
        <v>9</v>
      </c>
      <c r="D17" s="26">
        <f>E17/12/G10</f>
        <v>0.27187578163053067</v>
      </c>
      <c r="E17" s="29">
        <v>8261</v>
      </c>
      <c r="G17" s="17"/>
    </row>
    <row r="18" spans="1:8" ht="38.25">
      <c r="A18" s="7" t="s">
        <v>10</v>
      </c>
      <c r="B18" s="8" t="s">
        <v>42</v>
      </c>
      <c r="C18" s="8" t="s">
        <v>9</v>
      </c>
      <c r="D18" s="8">
        <v>3.82</v>
      </c>
      <c r="E18" s="10">
        <f>D18*$G$10*12</f>
        <v>116071.46399999999</v>
      </c>
    </row>
    <row r="19" spans="1:8">
      <c r="A19" s="7" t="s">
        <v>29</v>
      </c>
      <c r="B19" s="8" t="s">
        <v>8</v>
      </c>
      <c r="C19" s="8" t="s">
        <v>9</v>
      </c>
      <c r="D19" s="9">
        <v>2.48</v>
      </c>
      <c r="E19" s="10">
        <f t="shared" ref="E19:E23" si="0">D19*$G$10*12</f>
        <v>75355.296000000002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29777.495999999999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18534.971999999998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10634.82</v>
      </c>
    </row>
    <row r="23" spans="1:8" ht="25.5">
      <c r="A23" s="7" t="s">
        <v>16</v>
      </c>
      <c r="B23" s="8" t="s">
        <v>8</v>
      </c>
      <c r="C23" s="8" t="s">
        <v>9</v>
      </c>
      <c r="D23" s="8">
        <v>1.84</v>
      </c>
      <c r="E23" s="10">
        <f t="shared" si="0"/>
        <v>55908.768000000004</v>
      </c>
    </row>
    <row r="24" spans="1:8" ht="25.5">
      <c r="A24" s="23" t="s">
        <v>38</v>
      </c>
      <c r="B24" s="24" t="s">
        <v>40</v>
      </c>
      <c r="C24" s="24" t="s">
        <v>36</v>
      </c>
      <c r="D24" s="24" t="s">
        <v>45</v>
      </c>
      <c r="E24" s="10">
        <v>49411.74</v>
      </c>
    </row>
    <row r="25" spans="1:8" ht="25.5">
      <c r="A25" s="7" t="s">
        <v>39</v>
      </c>
      <c r="B25" s="24" t="s">
        <v>40</v>
      </c>
      <c r="C25" s="24" t="s">
        <v>36</v>
      </c>
      <c r="D25" s="24" t="s">
        <v>45</v>
      </c>
      <c r="E25" s="25">
        <v>5256.23</v>
      </c>
    </row>
    <row r="26" spans="1:8">
      <c r="A26" s="7" t="s">
        <v>34</v>
      </c>
      <c r="B26" s="24" t="s">
        <v>40</v>
      </c>
      <c r="C26" s="24" t="s">
        <v>36</v>
      </c>
      <c r="D26" s="24" t="s">
        <v>45</v>
      </c>
      <c r="E26" s="25">
        <v>34314.18</v>
      </c>
    </row>
    <row r="27" spans="1:8" ht="18.75" customHeight="1">
      <c r="A27" s="7" t="s">
        <v>35</v>
      </c>
      <c r="B27" s="24" t="s">
        <v>40</v>
      </c>
      <c r="C27" s="24" t="s">
        <v>36</v>
      </c>
      <c r="D27" s="24" t="s">
        <v>45</v>
      </c>
      <c r="E27" s="25">
        <v>13238.31</v>
      </c>
    </row>
    <row r="28" spans="1:8" ht="19.5" thickBot="1">
      <c r="A28" s="12" t="s">
        <v>17</v>
      </c>
      <c r="B28" s="13"/>
      <c r="C28" s="13"/>
      <c r="D28" s="14"/>
      <c r="E28" s="15">
        <f>SUM(E12:E27)</f>
        <v>519624.19199999992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2" t="s">
        <v>57</v>
      </c>
      <c r="B30" s="32"/>
      <c r="C30" s="32"/>
      <c r="D30" s="32"/>
      <c r="E30" s="32"/>
      <c r="H30" s="17"/>
    </row>
    <row r="31" spans="1:8">
      <c r="A31" s="5"/>
      <c r="B31" s="5"/>
      <c r="C31" s="5"/>
      <c r="D31" s="5"/>
      <c r="E31" s="6"/>
    </row>
    <row r="32" spans="1:8" ht="15" customHeight="1">
      <c r="A32" s="32" t="s">
        <v>43</v>
      </c>
      <c r="B32" s="32"/>
      <c r="C32" s="32"/>
      <c r="D32" s="32"/>
      <c r="E32" s="32"/>
    </row>
    <row r="33" spans="1:5">
      <c r="A33" s="5"/>
      <c r="B33" s="5"/>
      <c r="C33" s="5"/>
      <c r="D33" s="5"/>
      <c r="E33" s="6"/>
    </row>
    <row r="34" spans="1:5">
      <c r="A34" s="33" t="s">
        <v>44</v>
      </c>
      <c r="B34" s="33"/>
      <c r="C34" s="33"/>
      <c r="D34" s="33"/>
      <c r="E34" s="33"/>
    </row>
    <row r="35" spans="1:5">
      <c r="A35" s="5"/>
      <c r="B35" s="5"/>
      <c r="C35" s="5"/>
      <c r="D35" s="5"/>
      <c r="E35" s="6"/>
    </row>
    <row r="36" spans="1:5" ht="30.75" customHeight="1">
      <c r="A36" s="32" t="s">
        <v>18</v>
      </c>
      <c r="B36" s="32"/>
      <c r="C36" s="32"/>
      <c r="D36" s="32"/>
      <c r="E36" s="32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4" t="s">
        <v>19</v>
      </c>
      <c r="B39" s="34"/>
      <c r="C39" s="34"/>
      <c r="D39" s="34"/>
      <c r="E39" s="34"/>
    </row>
    <row r="40" spans="1:5">
      <c r="A40" s="5"/>
      <c r="B40" s="5"/>
      <c r="C40" s="5"/>
      <c r="D40" s="5"/>
      <c r="E40" s="6"/>
    </row>
    <row r="41" spans="1:5">
      <c r="A41" s="5" t="s">
        <v>46</v>
      </c>
      <c r="B41" s="5" t="s">
        <v>47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33</v>
      </c>
      <c r="C44" s="5"/>
      <c r="D44" s="5"/>
    </row>
    <row r="45" spans="1:5">
      <c r="A45" s="5"/>
      <c r="B45" s="33" t="s">
        <v>54</v>
      </c>
      <c r="C45" s="33"/>
      <c r="D45" s="33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5" t="s">
        <v>23</v>
      </c>
      <c r="C49" s="35"/>
      <c r="D49" s="35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0"/>
  <sheetViews>
    <sheetView topLeftCell="A14" workbookViewId="0">
      <selection activeCell="D26" sqref="D26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8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38" t="s">
        <v>53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32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31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2532.1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D12*$G$10*9</f>
        <v>18231.12</v>
      </c>
    </row>
    <row r="13" spans="1:7" ht="44.25" customHeight="1">
      <c r="A13" s="7" t="s">
        <v>37</v>
      </c>
      <c r="B13" s="8" t="s">
        <v>41</v>
      </c>
      <c r="C13" s="8" t="s">
        <v>9</v>
      </c>
      <c r="D13" s="26">
        <f>E13/9/G10</f>
        <v>0.27645037715730025</v>
      </c>
      <c r="E13" s="10">
        <v>6300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0.74</v>
      </c>
      <c r="E14" s="10">
        <f>D14*$G$10*9</f>
        <v>16863.786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>D15*$G$10*9</f>
        <v>23700.455999999998</v>
      </c>
    </row>
    <row r="16" spans="1:7" ht="51">
      <c r="A16" s="7" t="s">
        <v>30</v>
      </c>
      <c r="B16" s="8" t="s">
        <v>41</v>
      </c>
      <c r="C16" s="8" t="s">
        <v>9</v>
      </c>
      <c r="D16" s="26">
        <f>E16/9/G10</f>
        <v>0.24424610226908719</v>
      </c>
      <c r="E16" s="29">
        <v>5566.1</v>
      </c>
      <c r="G16" s="17"/>
    </row>
    <row r="17" spans="1:8">
      <c r="A17" s="7" t="s">
        <v>11</v>
      </c>
      <c r="B17" s="8" t="s">
        <v>41</v>
      </c>
      <c r="C17" s="8" t="s">
        <v>9</v>
      </c>
      <c r="D17" s="26">
        <f>E17/9/G10</f>
        <v>0.26363712158112063</v>
      </c>
      <c r="E17" s="10">
        <v>6008</v>
      </c>
      <c r="G17" s="17"/>
    </row>
    <row r="18" spans="1:8" ht="38.25">
      <c r="A18" s="7" t="s">
        <v>10</v>
      </c>
      <c r="B18" s="8" t="s">
        <v>42</v>
      </c>
      <c r="C18" s="8" t="s">
        <v>9</v>
      </c>
      <c r="D18" s="8">
        <v>3.82</v>
      </c>
      <c r="E18" s="10">
        <f>D18*$G$10*9</f>
        <v>87053.597999999998</v>
      </c>
    </row>
    <row r="19" spans="1:8">
      <c r="A19" s="7" t="s">
        <v>29</v>
      </c>
      <c r="B19" s="8" t="s">
        <v>8</v>
      </c>
      <c r="C19" s="8" t="s">
        <v>9</v>
      </c>
      <c r="D19" s="9">
        <v>2.48</v>
      </c>
      <c r="E19" s="10">
        <f t="shared" ref="E19:E23" si="0">D19*$G$10*9</f>
        <v>56516.472000000002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22333.121999999999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13901.228999999999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7976.1149999999989</v>
      </c>
    </row>
    <row r="23" spans="1:8" ht="25.5">
      <c r="A23" s="7" t="s">
        <v>16</v>
      </c>
      <c r="B23" s="8" t="s">
        <v>8</v>
      </c>
      <c r="C23" s="8" t="s">
        <v>9</v>
      </c>
      <c r="D23" s="8">
        <v>1.84</v>
      </c>
      <c r="E23" s="10">
        <f t="shared" si="0"/>
        <v>41931.576000000001</v>
      </c>
    </row>
    <row r="24" spans="1:8" ht="25.5">
      <c r="A24" s="23" t="s">
        <v>38</v>
      </c>
      <c r="B24" s="24" t="s">
        <v>40</v>
      </c>
      <c r="C24" s="24" t="s">
        <v>36</v>
      </c>
      <c r="D24" s="24" t="s">
        <v>45</v>
      </c>
      <c r="E24" s="10">
        <v>43320.66</v>
      </c>
    </row>
    <row r="25" spans="1:8" ht="25.5">
      <c r="A25" s="7" t="s">
        <v>39</v>
      </c>
      <c r="B25" s="24" t="s">
        <v>40</v>
      </c>
      <c r="C25" s="24" t="s">
        <v>36</v>
      </c>
      <c r="D25" s="24" t="s">
        <v>45</v>
      </c>
      <c r="E25" s="25">
        <v>3891.53</v>
      </c>
    </row>
    <row r="26" spans="1:8">
      <c r="A26" s="7" t="s">
        <v>34</v>
      </c>
      <c r="B26" s="24" t="s">
        <v>40</v>
      </c>
      <c r="C26" s="24" t="s">
        <v>36</v>
      </c>
      <c r="D26" s="24" t="s">
        <v>45</v>
      </c>
      <c r="E26" s="25">
        <v>25368.9</v>
      </c>
    </row>
    <row r="27" spans="1:8" ht="18.75" customHeight="1">
      <c r="A27" s="7" t="s">
        <v>35</v>
      </c>
      <c r="B27" s="24" t="s">
        <v>40</v>
      </c>
      <c r="C27" s="24" t="s">
        <v>36</v>
      </c>
      <c r="D27" s="24" t="s">
        <v>45</v>
      </c>
      <c r="E27" s="25">
        <v>13238.31</v>
      </c>
    </row>
    <row r="28" spans="1:8" ht="19.5" thickBot="1">
      <c r="A28" s="12" t="s">
        <v>17</v>
      </c>
      <c r="B28" s="13"/>
      <c r="C28" s="13"/>
      <c r="D28" s="14"/>
      <c r="E28" s="15">
        <f>SUM(E12:E27)</f>
        <v>392200.9740000001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2" t="s">
        <v>55</v>
      </c>
      <c r="B30" s="32"/>
      <c r="C30" s="32"/>
      <c r="D30" s="32"/>
      <c r="E30" s="32"/>
      <c r="H30" s="17"/>
    </row>
    <row r="31" spans="1:8">
      <c r="A31" s="5"/>
      <c r="B31" s="5"/>
      <c r="C31" s="5"/>
      <c r="D31" s="5"/>
      <c r="E31" s="6"/>
    </row>
    <row r="32" spans="1:8" ht="15" customHeight="1">
      <c r="A32" s="32" t="s">
        <v>43</v>
      </c>
      <c r="B32" s="32"/>
      <c r="C32" s="32"/>
      <c r="D32" s="32"/>
      <c r="E32" s="32"/>
    </row>
    <row r="33" spans="1:5">
      <c r="A33" s="5"/>
      <c r="B33" s="5"/>
      <c r="C33" s="5"/>
      <c r="D33" s="5"/>
      <c r="E33" s="6"/>
    </row>
    <row r="34" spans="1:5">
      <c r="A34" s="33" t="s">
        <v>44</v>
      </c>
      <c r="B34" s="33"/>
      <c r="C34" s="33"/>
      <c r="D34" s="33"/>
      <c r="E34" s="33"/>
    </row>
    <row r="35" spans="1:5">
      <c r="A35" s="5"/>
      <c r="B35" s="5"/>
      <c r="C35" s="5"/>
      <c r="D35" s="5"/>
      <c r="E35" s="6"/>
    </row>
    <row r="36" spans="1:5" ht="30.75" customHeight="1">
      <c r="A36" s="32" t="s">
        <v>18</v>
      </c>
      <c r="B36" s="32"/>
      <c r="C36" s="32"/>
      <c r="D36" s="32"/>
      <c r="E36" s="32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4" t="s">
        <v>19</v>
      </c>
      <c r="B39" s="34"/>
      <c r="C39" s="34"/>
      <c r="D39" s="34"/>
      <c r="E39" s="34"/>
    </row>
    <row r="40" spans="1:5">
      <c r="A40" s="5"/>
      <c r="B40" s="5"/>
      <c r="C40" s="5"/>
      <c r="D40" s="5"/>
      <c r="E40" s="6"/>
    </row>
    <row r="41" spans="1:5">
      <c r="A41" s="5" t="s">
        <v>46</v>
      </c>
      <c r="B41" s="5" t="s">
        <v>47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33</v>
      </c>
      <c r="C44" s="5"/>
      <c r="D44" s="5"/>
    </row>
    <row r="45" spans="1:5">
      <c r="A45" s="5"/>
      <c r="B45" s="33" t="s">
        <v>54</v>
      </c>
      <c r="C45" s="33"/>
      <c r="D45" s="33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5" t="s">
        <v>23</v>
      </c>
      <c r="C49" s="35"/>
      <c r="D49" s="35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0"/>
  <sheetViews>
    <sheetView topLeftCell="A8" workbookViewId="0">
      <selection activeCell="E12" sqref="E12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8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8" t="s">
        <v>2</v>
      </c>
      <c r="B4" s="1"/>
      <c r="C4" s="1"/>
      <c r="D4" s="38" t="s">
        <v>51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32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31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2532.1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D12*$G$10*6</f>
        <v>12154.08</v>
      </c>
    </row>
    <row r="13" spans="1:7" ht="44.25" customHeight="1">
      <c r="A13" s="7" t="s">
        <v>37</v>
      </c>
      <c r="B13" s="8" t="s">
        <v>41</v>
      </c>
      <c r="C13" s="8" t="s">
        <v>9</v>
      </c>
      <c r="D13" s="26">
        <f>E13/6/G10</f>
        <v>0.41467556573595044</v>
      </c>
      <c r="E13" s="10">
        <v>6300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0.74</v>
      </c>
      <c r="E14" s="10">
        <f t="shared" ref="E14:E15" si="0">D14*$G$10*6</f>
        <v>11242.523999999999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 t="shared" si="0"/>
        <v>15800.304</v>
      </c>
    </row>
    <row r="16" spans="1:7" ht="51">
      <c r="A16" s="7" t="s">
        <v>30</v>
      </c>
      <c r="B16" s="8" t="s">
        <v>41</v>
      </c>
      <c r="C16" s="8" t="s">
        <v>9</v>
      </c>
      <c r="D16" s="26">
        <f>E16/6/G10</f>
        <v>0.36636915340363074</v>
      </c>
      <c r="E16" s="29">
        <v>5566.1</v>
      </c>
      <c r="G16" s="17"/>
    </row>
    <row r="17" spans="1:8">
      <c r="A17" s="7" t="s">
        <v>11</v>
      </c>
      <c r="B17" s="8" t="s">
        <v>41</v>
      </c>
      <c r="C17" s="8" t="s">
        <v>9</v>
      </c>
      <c r="D17" s="26">
        <f>E17/6/G10</f>
        <v>0.29659176177876073</v>
      </c>
      <c r="E17" s="10">
        <v>4506</v>
      </c>
      <c r="G17" s="17"/>
    </row>
    <row r="18" spans="1:8" ht="38.25">
      <c r="A18" s="7" t="s">
        <v>10</v>
      </c>
      <c r="B18" s="8" t="s">
        <v>42</v>
      </c>
      <c r="C18" s="8" t="s">
        <v>9</v>
      </c>
      <c r="D18" s="8">
        <v>3.82</v>
      </c>
      <c r="E18" s="10">
        <f>D18*$G$10*6</f>
        <v>58035.731999999996</v>
      </c>
    </row>
    <row r="19" spans="1:8">
      <c r="A19" s="7" t="s">
        <v>29</v>
      </c>
      <c r="B19" s="8" t="s">
        <v>8</v>
      </c>
      <c r="C19" s="8" t="s">
        <v>9</v>
      </c>
      <c r="D19" s="9">
        <v>2.48</v>
      </c>
      <c r="E19" s="10">
        <f t="shared" ref="E19:E23" si="1">D19*$G$10*6</f>
        <v>37677.648000000001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14888.748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9267.485999999999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5317.41</v>
      </c>
    </row>
    <row r="23" spans="1:8" ht="25.5">
      <c r="A23" s="7" t="s">
        <v>16</v>
      </c>
      <c r="B23" s="8" t="s">
        <v>8</v>
      </c>
      <c r="C23" s="8" t="s">
        <v>9</v>
      </c>
      <c r="D23" s="8">
        <v>1.84</v>
      </c>
      <c r="E23" s="10">
        <f t="shared" si="1"/>
        <v>27954.384000000002</v>
      </c>
    </row>
    <row r="24" spans="1:8" ht="25.5">
      <c r="A24" s="23" t="s">
        <v>38</v>
      </c>
      <c r="B24" s="24" t="s">
        <v>40</v>
      </c>
      <c r="C24" s="24" t="s">
        <v>36</v>
      </c>
      <c r="D24" s="24" t="s">
        <v>45</v>
      </c>
      <c r="E24" s="10">
        <v>28634.34</v>
      </c>
    </row>
    <row r="25" spans="1:8" ht="25.5">
      <c r="A25" s="7" t="s">
        <v>39</v>
      </c>
      <c r="B25" s="24" t="s">
        <v>40</v>
      </c>
      <c r="C25" s="24" t="s">
        <v>36</v>
      </c>
      <c r="D25" s="24" t="s">
        <v>45</v>
      </c>
      <c r="E25" s="25">
        <v>2526.83</v>
      </c>
    </row>
    <row r="26" spans="1:8">
      <c r="A26" s="7" t="s">
        <v>34</v>
      </c>
      <c r="B26" s="24" t="s">
        <v>40</v>
      </c>
      <c r="C26" s="24" t="s">
        <v>36</v>
      </c>
      <c r="D26" s="24" t="s">
        <v>45</v>
      </c>
      <c r="E26" s="25">
        <v>16423.63</v>
      </c>
    </row>
    <row r="27" spans="1:8" ht="18.75" customHeight="1">
      <c r="A27" s="7" t="s">
        <v>35</v>
      </c>
      <c r="B27" s="24" t="s">
        <v>40</v>
      </c>
      <c r="C27" s="24" t="s">
        <v>36</v>
      </c>
      <c r="D27" s="24" t="s">
        <v>45</v>
      </c>
      <c r="E27" s="25">
        <v>5530.77</v>
      </c>
    </row>
    <row r="28" spans="1:8" ht="19.5" thickBot="1">
      <c r="A28" s="12" t="s">
        <v>17</v>
      </c>
      <c r="B28" s="13"/>
      <c r="C28" s="13"/>
      <c r="D28" s="14"/>
      <c r="E28" s="15">
        <f>SUM(E12:E27)</f>
        <v>261825.98599999995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2" t="s">
        <v>52</v>
      </c>
      <c r="B30" s="32"/>
      <c r="C30" s="32"/>
      <c r="D30" s="32"/>
      <c r="E30" s="32"/>
      <c r="H30" s="17"/>
    </row>
    <row r="31" spans="1:8">
      <c r="A31" s="5"/>
      <c r="B31" s="5"/>
      <c r="C31" s="5"/>
      <c r="D31" s="5"/>
      <c r="E31" s="6"/>
    </row>
    <row r="32" spans="1:8" ht="15" customHeight="1">
      <c r="A32" s="32" t="s">
        <v>43</v>
      </c>
      <c r="B32" s="32"/>
      <c r="C32" s="32"/>
      <c r="D32" s="32"/>
      <c r="E32" s="32"/>
    </row>
    <row r="33" spans="1:5">
      <c r="A33" s="5"/>
      <c r="B33" s="5"/>
      <c r="C33" s="5"/>
      <c r="D33" s="5"/>
      <c r="E33" s="6"/>
    </row>
    <row r="34" spans="1:5">
      <c r="A34" s="33" t="s">
        <v>44</v>
      </c>
      <c r="B34" s="33"/>
      <c r="C34" s="33"/>
      <c r="D34" s="33"/>
      <c r="E34" s="33"/>
    </row>
    <row r="35" spans="1:5">
      <c r="A35" s="5"/>
      <c r="B35" s="5"/>
      <c r="C35" s="5"/>
      <c r="D35" s="5"/>
      <c r="E35" s="6"/>
    </row>
    <row r="36" spans="1:5" ht="30.75" customHeight="1">
      <c r="A36" s="32" t="s">
        <v>18</v>
      </c>
      <c r="B36" s="32"/>
      <c r="C36" s="32"/>
      <c r="D36" s="32"/>
      <c r="E36" s="32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4" t="s">
        <v>19</v>
      </c>
      <c r="B39" s="34"/>
      <c r="C39" s="34"/>
      <c r="D39" s="34"/>
      <c r="E39" s="34"/>
    </row>
    <row r="40" spans="1:5">
      <c r="A40" s="5"/>
      <c r="B40" s="5"/>
      <c r="C40" s="5"/>
      <c r="D40" s="5"/>
      <c r="E40" s="6"/>
    </row>
    <row r="41" spans="1:5">
      <c r="A41" s="5" t="s">
        <v>46</v>
      </c>
      <c r="B41" s="5" t="s">
        <v>47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33</v>
      </c>
      <c r="C44" s="5"/>
      <c r="D44" s="5"/>
    </row>
    <row r="45" spans="1:5">
      <c r="A45" s="5"/>
      <c r="B45" s="33" t="s">
        <v>48</v>
      </c>
      <c r="C45" s="33"/>
      <c r="D45" s="33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5" t="s">
        <v>23</v>
      </c>
      <c r="C49" s="35"/>
      <c r="D49" s="35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0"/>
  <sheetViews>
    <sheetView topLeftCell="A8" workbookViewId="0">
      <selection activeCell="E13" sqref="E13"/>
    </sheetView>
  </sheetViews>
  <sheetFormatPr defaultRowHeight="15"/>
  <cols>
    <col min="1" max="1" width="32.85546875" customWidth="1"/>
    <col min="2" max="2" width="15.7109375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6" t="s">
        <v>0</v>
      </c>
      <c r="B1" s="36"/>
      <c r="C1" s="36"/>
      <c r="D1" s="36"/>
      <c r="E1" s="36"/>
    </row>
    <row r="2" spans="1:7" ht="38.25" customHeight="1">
      <c r="A2" s="37" t="s">
        <v>1</v>
      </c>
      <c r="B2" s="37"/>
      <c r="C2" s="37"/>
      <c r="D2" s="37"/>
      <c r="E2" s="37"/>
    </row>
    <row r="3" spans="1:7">
      <c r="A3" s="1"/>
      <c r="B3" s="1"/>
      <c r="C3" s="1"/>
      <c r="D3" s="1"/>
      <c r="E3" s="2"/>
    </row>
    <row r="4" spans="1:7">
      <c r="A4" s="27" t="s">
        <v>2</v>
      </c>
      <c r="B4" s="1"/>
      <c r="C4" s="1"/>
      <c r="D4" s="38" t="s">
        <v>49</v>
      </c>
      <c r="E4" s="38"/>
    </row>
    <row r="5" spans="1:7">
      <c r="A5" s="1"/>
      <c r="B5" s="1"/>
      <c r="C5" s="1"/>
      <c r="D5" s="1"/>
      <c r="E5" s="2"/>
    </row>
    <row r="6" spans="1:7">
      <c r="A6" s="1"/>
      <c r="B6" s="1"/>
      <c r="C6" s="1"/>
      <c r="D6" s="1"/>
      <c r="E6" s="2"/>
    </row>
    <row r="7" spans="1:7" ht="93" customHeight="1">
      <c r="A7" s="32" t="s">
        <v>32</v>
      </c>
      <c r="B7" s="32"/>
      <c r="C7" s="32"/>
      <c r="D7" s="32"/>
      <c r="E7" s="32"/>
    </row>
    <row r="8" spans="1:7">
      <c r="A8" s="3"/>
      <c r="B8" s="3"/>
      <c r="C8" s="3"/>
      <c r="D8" s="3"/>
      <c r="E8" s="4"/>
    </row>
    <row r="9" spans="1:7" ht="45.75" customHeight="1">
      <c r="A9" s="32" t="s">
        <v>31</v>
      </c>
      <c r="B9" s="32"/>
      <c r="C9" s="32"/>
      <c r="D9" s="32"/>
      <c r="E9" s="32"/>
    </row>
    <row r="10" spans="1:7" ht="15.75" thickBot="1">
      <c r="A10" s="5"/>
      <c r="B10" s="5"/>
      <c r="C10" s="5"/>
      <c r="D10" s="5"/>
      <c r="E10" s="6"/>
      <c r="G10">
        <v>2532.1</v>
      </c>
    </row>
    <row r="11" spans="1:7" ht="75">
      <c r="A11" s="18" t="s">
        <v>3</v>
      </c>
      <c r="B11" s="19" t="s">
        <v>4</v>
      </c>
      <c r="C11" s="19" t="s">
        <v>5</v>
      </c>
      <c r="D11" s="20" t="s">
        <v>6</v>
      </c>
      <c r="E11" s="21" t="s">
        <v>7</v>
      </c>
    </row>
    <row r="12" spans="1:7" ht="45.75" customHeight="1">
      <c r="A12" s="22" t="s">
        <v>28</v>
      </c>
      <c r="B12" s="8" t="s">
        <v>8</v>
      </c>
      <c r="C12" s="8" t="s">
        <v>9</v>
      </c>
      <c r="D12" s="9">
        <v>0.8</v>
      </c>
      <c r="E12" s="10">
        <f>D12*$G$10*3</f>
        <v>6077.04</v>
      </c>
    </row>
    <row r="13" spans="1:7" ht="44.25" customHeight="1">
      <c r="A13" s="7" t="s">
        <v>37</v>
      </c>
      <c r="B13" s="8" t="s">
        <v>41</v>
      </c>
      <c r="C13" s="8" t="s">
        <v>9</v>
      </c>
      <c r="D13" s="26">
        <v>0.13</v>
      </c>
      <c r="E13" s="10">
        <f>D13*3*G10</f>
        <v>987.51900000000001</v>
      </c>
      <c r="G13" s="17"/>
    </row>
    <row r="14" spans="1:7" ht="54.75" customHeight="1">
      <c r="A14" s="23" t="s">
        <v>27</v>
      </c>
      <c r="B14" s="8" t="s">
        <v>8</v>
      </c>
      <c r="C14" s="8" t="s">
        <v>9</v>
      </c>
      <c r="D14" s="9">
        <v>0.74</v>
      </c>
      <c r="E14" s="10">
        <f t="shared" ref="E14:E23" si="0">D14*$G$10*3</f>
        <v>5621.2619999999997</v>
      </c>
    </row>
    <row r="15" spans="1:7" ht="38.25">
      <c r="A15" s="23" t="s">
        <v>26</v>
      </c>
      <c r="B15" s="8" t="s">
        <v>8</v>
      </c>
      <c r="C15" s="8" t="s">
        <v>9</v>
      </c>
      <c r="D15" s="9">
        <v>1.04</v>
      </c>
      <c r="E15" s="10">
        <f t="shared" si="0"/>
        <v>7900.152</v>
      </c>
    </row>
    <row r="16" spans="1:7" ht="51">
      <c r="A16" s="7" t="s">
        <v>30</v>
      </c>
      <c r="B16" s="8" t="s">
        <v>41</v>
      </c>
      <c r="C16" s="8" t="s">
        <v>9</v>
      </c>
      <c r="D16" s="26">
        <f>E16/3/G10</f>
        <v>0.73273830680726149</v>
      </c>
      <c r="E16" s="10">
        <v>5566.1</v>
      </c>
      <c r="G16" s="17"/>
    </row>
    <row r="17" spans="1:8">
      <c r="A17" s="7" t="s">
        <v>11</v>
      </c>
      <c r="B17" s="8" t="s">
        <v>41</v>
      </c>
      <c r="C17" s="8" t="s">
        <v>9</v>
      </c>
      <c r="D17" s="26">
        <v>0.1</v>
      </c>
      <c r="E17" s="10">
        <f>D17*3*G10</f>
        <v>759.63000000000011</v>
      </c>
      <c r="G17" s="17"/>
    </row>
    <row r="18" spans="1:8" ht="38.25">
      <c r="A18" s="7" t="s">
        <v>10</v>
      </c>
      <c r="B18" s="8" t="s">
        <v>42</v>
      </c>
      <c r="C18" s="8" t="s">
        <v>9</v>
      </c>
      <c r="D18" s="8">
        <v>3.82</v>
      </c>
      <c r="E18" s="10">
        <f t="shared" si="0"/>
        <v>29017.865999999998</v>
      </c>
    </row>
    <row r="19" spans="1:8">
      <c r="A19" s="7" t="s">
        <v>29</v>
      </c>
      <c r="B19" s="8" t="s">
        <v>8</v>
      </c>
      <c r="C19" s="8" t="s">
        <v>9</v>
      </c>
      <c r="D19" s="9">
        <v>2.48</v>
      </c>
      <c r="E19" s="10">
        <f t="shared" si="0"/>
        <v>18838.824000000001</v>
      </c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7444.3739999999998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4633.7429999999995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2658.7049999999999</v>
      </c>
    </row>
    <row r="23" spans="1:8" ht="25.5">
      <c r="A23" s="7" t="s">
        <v>16</v>
      </c>
      <c r="B23" s="8" t="s">
        <v>8</v>
      </c>
      <c r="C23" s="8" t="s">
        <v>9</v>
      </c>
      <c r="D23" s="8">
        <v>1.84</v>
      </c>
      <c r="E23" s="10">
        <f t="shared" si="0"/>
        <v>13977.192000000001</v>
      </c>
    </row>
    <row r="24" spans="1:8" ht="25.5">
      <c r="A24" s="23" t="s">
        <v>38</v>
      </c>
      <c r="B24" s="24" t="s">
        <v>40</v>
      </c>
      <c r="C24" s="24" t="s">
        <v>36</v>
      </c>
      <c r="D24" s="24" t="s">
        <v>45</v>
      </c>
      <c r="E24" s="10">
        <v>15466.38</v>
      </c>
    </row>
    <row r="25" spans="1:8" ht="25.5">
      <c r="A25" s="7" t="s">
        <v>39</v>
      </c>
      <c r="B25" s="24" t="s">
        <v>40</v>
      </c>
      <c r="C25" s="24" t="s">
        <v>36</v>
      </c>
      <c r="D25" s="24" t="s">
        <v>45</v>
      </c>
      <c r="E25" s="25">
        <v>1263.42</v>
      </c>
    </row>
    <row r="26" spans="1:8">
      <c r="A26" s="7" t="s">
        <v>34</v>
      </c>
      <c r="B26" s="24" t="s">
        <v>40</v>
      </c>
      <c r="C26" s="24" t="s">
        <v>36</v>
      </c>
      <c r="D26" s="24" t="s">
        <v>45</v>
      </c>
      <c r="E26" s="25">
        <v>8211.81</v>
      </c>
    </row>
    <row r="27" spans="1:8" ht="18.75" customHeight="1">
      <c r="A27" s="7" t="s">
        <v>35</v>
      </c>
      <c r="B27" s="24" t="s">
        <v>40</v>
      </c>
      <c r="C27" s="24" t="s">
        <v>36</v>
      </c>
      <c r="D27" s="24" t="s">
        <v>45</v>
      </c>
      <c r="E27" s="25">
        <v>604.88</v>
      </c>
    </row>
    <row r="28" spans="1:8" ht="19.5" thickBot="1">
      <c r="A28" s="12" t="s">
        <v>17</v>
      </c>
      <c r="B28" s="13"/>
      <c r="C28" s="13"/>
      <c r="D28" s="14"/>
      <c r="E28" s="15">
        <f>SUM(E12:E27)</f>
        <v>129028.897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2" t="s">
        <v>50</v>
      </c>
      <c r="B30" s="32"/>
      <c r="C30" s="32"/>
      <c r="D30" s="32"/>
      <c r="E30" s="32"/>
      <c r="H30" s="17"/>
    </row>
    <row r="31" spans="1:8">
      <c r="A31" s="5"/>
      <c r="B31" s="5"/>
      <c r="C31" s="5"/>
      <c r="D31" s="5"/>
      <c r="E31" s="6"/>
    </row>
    <row r="32" spans="1:8" ht="15" customHeight="1">
      <c r="A32" s="32" t="s">
        <v>43</v>
      </c>
      <c r="B32" s="32"/>
      <c r="C32" s="32"/>
      <c r="D32" s="32"/>
      <c r="E32" s="32"/>
    </row>
    <row r="33" spans="1:5">
      <c r="A33" s="5"/>
      <c r="B33" s="5"/>
      <c r="C33" s="5"/>
      <c r="D33" s="5"/>
      <c r="E33" s="6"/>
    </row>
    <row r="34" spans="1:5">
      <c r="A34" s="33" t="s">
        <v>44</v>
      </c>
      <c r="B34" s="33"/>
      <c r="C34" s="33"/>
      <c r="D34" s="33"/>
      <c r="E34" s="33"/>
    </row>
    <row r="35" spans="1:5">
      <c r="A35" s="5"/>
      <c r="B35" s="5"/>
      <c r="C35" s="5"/>
      <c r="D35" s="5"/>
      <c r="E35" s="6"/>
    </row>
    <row r="36" spans="1:5" ht="30.75" customHeight="1">
      <c r="A36" s="32" t="s">
        <v>18</v>
      </c>
      <c r="B36" s="32"/>
      <c r="C36" s="32"/>
      <c r="D36" s="32"/>
      <c r="E36" s="32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4" t="s">
        <v>19</v>
      </c>
      <c r="B39" s="34"/>
      <c r="C39" s="34"/>
      <c r="D39" s="34"/>
      <c r="E39" s="34"/>
    </row>
    <row r="40" spans="1:5">
      <c r="A40" s="5"/>
      <c r="B40" s="5"/>
      <c r="C40" s="5"/>
      <c r="D40" s="5"/>
      <c r="E40" s="6"/>
    </row>
    <row r="41" spans="1:5">
      <c r="A41" s="5" t="s">
        <v>46</v>
      </c>
      <c r="B41" s="5" t="s">
        <v>47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33</v>
      </c>
      <c r="C44" s="5"/>
      <c r="D44" s="5"/>
    </row>
    <row r="45" spans="1:5">
      <c r="A45" s="5"/>
      <c r="B45" s="33" t="s">
        <v>48</v>
      </c>
      <c r="C45" s="33"/>
      <c r="D45" s="33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5" t="s">
        <v>23</v>
      </c>
      <c r="C49" s="35"/>
      <c r="D49" s="35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7:E7"/>
    <mergeCell ref="A9:E9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2024-09-30T08:46:44Z</cp:lastPrinted>
  <dcterms:created xsi:type="dcterms:W3CDTF">2017-03-13T08:54:22Z</dcterms:created>
  <dcterms:modified xsi:type="dcterms:W3CDTF">2025-03-13T15:02:23Z</dcterms:modified>
</cp:coreProperties>
</file>