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6" r:id="rId1"/>
    <sheet name="3 кв" sheetId="15" r:id="rId2"/>
    <sheet name="2 кв" sheetId="14" r:id="rId3"/>
    <sheet name="1кв" sheetId="13" r:id="rId4"/>
  </sheets>
  <calcPr calcId="125725" iterateDelta="1E-4"/>
</workbook>
</file>

<file path=xl/calcChain.xml><?xml version="1.0" encoding="utf-8"?>
<calcChain xmlns="http://schemas.openxmlformats.org/spreadsheetml/2006/main">
  <c r="E40" i="16"/>
  <c r="D16"/>
  <c r="D13"/>
  <c r="E19"/>
  <c r="E20"/>
  <c r="E21"/>
  <c r="E22"/>
  <c r="E23"/>
  <c r="D24"/>
  <c r="E18"/>
  <c r="E14"/>
  <c r="E15"/>
  <c r="E12"/>
  <c r="E17"/>
  <c r="D17" s="1"/>
  <c r="E38" i="15"/>
  <c r="D17"/>
  <c r="E17"/>
  <c r="D24"/>
  <c r="D16"/>
  <c r="E13"/>
  <c r="E14"/>
  <c r="E15"/>
  <c r="E18"/>
  <c r="E19"/>
  <c r="E20"/>
  <c r="E21"/>
  <c r="E22"/>
  <c r="E23"/>
  <c r="E12"/>
  <c r="E37" i="14"/>
  <c r="D24"/>
  <c r="E13"/>
  <c r="E14"/>
  <c r="E15"/>
  <c r="E16"/>
  <c r="E18"/>
  <c r="E19"/>
  <c r="E20"/>
  <c r="E21"/>
  <c r="E22"/>
  <c r="E23"/>
  <c r="E12"/>
  <c r="E34" i="13"/>
  <c r="D24"/>
  <c r="E13"/>
  <c r="E14"/>
  <c r="E15"/>
  <c r="E16"/>
  <c r="E17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<sst xmlns="http://schemas.openxmlformats.org/spreadsheetml/2006/main" count="476" uniqueCount="80">
  <si>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</si>
  <si>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</si>
  <si>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</si>
  <si>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</si>
  <si>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</si>
  <si>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</si>
  <si>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</si>
  <si>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</si>
  <si>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</si>
  <si>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</si>
  <si>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</si>
  <si>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</si>
  <si>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</si>
  <si>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</si>
  <si>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</si>
  <si>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</si>
  <si>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</si>
  <si>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</si>
  <si>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</si>
  <si>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</si>
  <si>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</si>
  <si>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</si>
  <si>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</si>
  <si>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</si>
  <si>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</si>
  <si>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</si>
  <si>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</si>
  <si>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</si>
  <si>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</si>
  <si>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</si>
  <si>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Аварийная служба систем отопления ИТП</t>
  </si>
  <si>
    <t>Техническое обслуживание узла учета ИТП</t>
  </si>
  <si>
    <t>1. Исполнителем предъявлены к приемке следующие оказанные на основании договора подряда №100у от 20.05.2016 г. услуги и выполненные работы по содержанию и текущему ремонту общего имущества в МКД расположенного по адресу ул. Мира,139:</t>
  </si>
  <si>
    <t>Генеральный директор ООО УК "Авантаж"</t>
  </si>
  <si>
    <t>Работы, выполняемые в целях надлежащего содержания систем вентиляции и дымоудаления мкд</t>
  </si>
  <si>
    <t>Электроэнергия норматив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</si>
  <si>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</si>
  <si>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Мира,139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Управляющей компании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</si>
  <si>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 xml:space="preserve">Электроэнергия сверхнорматив </t>
  </si>
  <si>
    <t>Водоснабжение и водотведение норматив</t>
  </si>
  <si>
    <t>Сверхнормативные ОДН водоснабжения и водоотведение</t>
  </si>
  <si>
    <t>ежемесячно</t>
  </si>
  <si>
    <t>по графику</t>
  </si>
  <si>
    <t>понедельник, суббота, покос 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</si>
  <si>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</si>
  <si>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</si>
  <si>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</si>
  <si>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</si>
  <si>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</si>
  <si>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</si>
  <si>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</si>
  <si>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</si>
  <si>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Замена трубы в подвале</t>
  </si>
  <si>
    <t>Замена крана в подвале</t>
  </si>
  <si>
    <t>Ремонт кровли</t>
  </si>
  <si>
    <t>январь</t>
  </si>
  <si>
    <t>февраль</t>
  </si>
  <si>
    <t>март</t>
  </si>
  <si>
    <t>Подъем линокрома на крышу</t>
  </si>
  <si>
    <t>февраль-март</t>
  </si>
  <si>
    <t>счет</t>
  </si>
  <si>
    <t>2. Всего за период с 01.01.2024 г по 31.03.2024 г. выполнено работ (оказанно услуг) на общую сумму 253811 (двести пятьдесят три тысячи восемьсот одиннадцать) рублей 37 коп.</t>
  </si>
  <si>
    <t>"01" июля 2024 г</t>
  </si>
  <si>
    <t>Замена труб и кранов в подвале</t>
  </si>
  <si>
    <t>Ремонт освещения</t>
  </si>
  <si>
    <t>Замена трубы</t>
  </si>
  <si>
    <t>апрель</t>
  </si>
  <si>
    <t>май</t>
  </si>
  <si>
    <t>июль</t>
  </si>
  <si>
    <t>2. Всего за период с 01.01.2024 г по 30.06.2024 г. выполнено работ (оказанно услуг) на общую сумму 398065 (триста девяносто восемь тысяч шестьдесят пять) рублей 24 коп.</t>
  </si>
  <si>
    <t>"01" октября 2024 г</t>
  </si>
  <si>
    <t>Ефимова Т.И.</t>
  </si>
  <si>
    <t>Смена ламп накаливания</t>
  </si>
  <si>
    <t>сентябрь</t>
  </si>
  <si>
    <t>2. Всего за период с 01.01.2024 г по 30.09.2024 г. выполнено работ (оказанно услуг) на общую сумму 532918 (пятьсот тридцать две тысячи девятьсот восемьнадцать) рублей 88 коп.</t>
  </si>
  <si>
    <t>"01" января 2025 г</t>
  </si>
  <si>
    <t>Сварка труб в подвале</t>
  </si>
  <si>
    <t>октябрь</t>
  </si>
  <si>
    <t>ноябрь</t>
  </si>
  <si>
    <t>2. Всего за период с 01.01.2024 г по 31.12.2024 г. выполнено работ (оказанно услуг) на общую сумму 709755 (семьсот девять тысяч семьсот пятьдесят пять) рублей 99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</si>
</sst>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topLeftCell="A26" workbookViewId="0">
      <selection activeCell="A43" sqref="A4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1" t="s">
        <v>75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37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2979.8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0.23</v>
      </c>
      <c r="E12" s="10">
        <f>D12*$G$10*12</f>
        <v>8224.2479999999996</v>
      </c>
    </row>
    <row r="13" spans="1:7" ht="45" customHeight="1">
      <c r="A13" s="7" t="s">
        <v>34</v>
      </c>
      <c r="B13" s="8" t="s">
        <v>42</v>
      </c>
      <c r="C13" s="8" t="s">
        <v>9</v>
      </c>
      <c r="D13" s="29">
        <f>E13/G10/12</f>
        <v>0.26008456943419017</v>
      </c>
      <c r="E13" s="10">
        <v>9300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0.67</v>
      </c>
      <c r="E14" s="10">
        <f t="shared" ref="E14:E15" si="0">D14*$G$10*12</f>
        <v>23957.592000000004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37187.904000000002</v>
      </c>
    </row>
    <row r="16" spans="1:7" ht="51">
      <c r="A16" s="7" t="s">
        <v>29</v>
      </c>
      <c r="B16" s="8" t="s">
        <v>42</v>
      </c>
      <c r="C16" s="8" t="s">
        <v>9</v>
      </c>
      <c r="D16" s="29">
        <f>E16/12/G10</f>
        <v>0.13438597668747343</v>
      </c>
      <c r="E16" s="34">
        <v>4805.32</v>
      </c>
      <c r="G16" s="17"/>
    </row>
    <row r="17" spans="1:7">
      <c r="A17" s="7" t="s">
        <v>11</v>
      </c>
      <c r="B17" s="8" t="s">
        <v>42</v>
      </c>
      <c r="C17" s="8" t="s">
        <v>9</v>
      </c>
      <c r="D17" s="29">
        <f>E17/9/G10</f>
        <v>0.2193379868895004</v>
      </c>
      <c r="E17" s="34">
        <f>2846.25+3036</f>
        <v>5882.25</v>
      </c>
      <c r="G17" s="17"/>
    </row>
    <row r="18" spans="1:7" ht="38.25">
      <c r="A18" s="7" t="s">
        <v>10</v>
      </c>
      <c r="B18" s="8" t="s">
        <v>43</v>
      </c>
      <c r="C18" s="8" t="s">
        <v>9</v>
      </c>
      <c r="D18" s="8">
        <v>3.35</v>
      </c>
      <c r="E18" s="10">
        <f>D18*$G$10*12</f>
        <v>119787.96000000002</v>
      </c>
    </row>
    <row r="19" spans="1:7">
      <c r="A19" s="7" t="s">
        <v>28</v>
      </c>
      <c r="B19" s="8" t="s">
        <v>8</v>
      </c>
      <c r="C19" s="8" t="s">
        <v>9</v>
      </c>
      <c r="D19" s="9">
        <v>2.48</v>
      </c>
      <c r="E19" s="10">
        <f t="shared" ref="E19:E23" si="1">D19*$G$10*12</f>
        <v>88678.847999999998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35042.448000000004</v>
      </c>
    </row>
    <row r="21" spans="1:7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1"/>
        <v>21812.136000000002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12515.16</v>
      </c>
    </row>
    <row r="23" spans="1:7" ht="25.5">
      <c r="A23" s="7" t="s">
        <v>15</v>
      </c>
      <c r="B23" s="8" t="s">
        <v>8</v>
      </c>
      <c r="C23" s="8" t="s">
        <v>9</v>
      </c>
      <c r="D23" s="8">
        <v>1.8</v>
      </c>
      <c r="E23" s="10">
        <f t="shared" si="1"/>
        <v>64363.680000000008</v>
      </c>
    </row>
    <row r="24" spans="1:7" ht="25.5">
      <c r="A24" s="23" t="s">
        <v>31</v>
      </c>
      <c r="B24" s="8" t="s">
        <v>42</v>
      </c>
      <c r="C24" s="8" t="s">
        <v>9</v>
      </c>
      <c r="D24" s="28">
        <f>E24/12/G10</f>
        <v>0.59670783274045236</v>
      </c>
      <c r="E24" s="34">
        <v>21336.84</v>
      </c>
      <c r="G24" s="17"/>
    </row>
    <row r="25" spans="1:7" ht="25.5">
      <c r="A25" s="23" t="s">
        <v>40</v>
      </c>
      <c r="B25" s="24" t="s">
        <v>41</v>
      </c>
      <c r="C25" s="24" t="s">
        <v>36</v>
      </c>
      <c r="D25" s="24" t="s">
        <v>46</v>
      </c>
      <c r="E25" s="26">
        <v>7052.2</v>
      </c>
    </row>
    <row r="26" spans="1:7" ht="25.5">
      <c r="A26" s="7" t="s">
        <v>39</v>
      </c>
      <c r="B26" s="24" t="s">
        <v>41</v>
      </c>
      <c r="C26" s="24" t="s">
        <v>36</v>
      </c>
      <c r="D26" s="24" t="s">
        <v>46</v>
      </c>
      <c r="E26" s="26">
        <v>10099.15</v>
      </c>
    </row>
    <row r="27" spans="1:7">
      <c r="A27" s="7" t="s">
        <v>35</v>
      </c>
      <c r="B27" s="24" t="s">
        <v>41</v>
      </c>
      <c r="C27" s="24" t="s">
        <v>36</v>
      </c>
      <c r="D27" s="24" t="s">
        <v>46</v>
      </c>
      <c r="E27" s="26">
        <v>58601.4</v>
      </c>
    </row>
    <row r="28" spans="1:7">
      <c r="A28" s="7" t="s">
        <v>38</v>
      </c>
      <c r="B28" s="24" t="s">
        <v>41</v>
      </c>
      <c r="C28" s="24" t="s">
        <v>36</v>
      </c>
      <c r="D28" s="24" t="s">
        <v>46</v>
      </c>
      <c r="E28" s="25">
        <v>20344.849999999999</v>
      </c>
    </row>
    <row r="29" spans="1:7">
      <c r="A29" s="27" t="s">
        <v>52</v>
      </c>
      <c r="B29" s="24" t="s">
        <v>55</v>
      </c>
      <c r="C29" s="24" t="s">
        <v>36</v>
      </c>
      <c r="D29" s="24" t="s">
        <v>47</v>
      </c>
      <c r="E29" s="25">
        <v>1056</v>
      </c>
    </row>
    <row r="30" spans="1:7">
      <c r="A30" s="27" t="s">
        <v>53</v>
      </c>
      <c r="B30" s="24" t="s">
        <v>56</v>
      </c>
      <c r="C30" s="24" t="s">
        <v>36</v>
      </c>
      <c r="D30" s="24" t="s">
        <v>47</v>
      </c>
      <c r="E30" s="25">
        <v>1881</v>
      </c>
    </row>
    <row r="31" spans="1:7">
      <c r="A31" s="27" t="s">
        <v>54</v>
      </c>
      <c r="B31" s="24" t="s">
        <v>56</v>
      </c>
      <c r="C31" s="24" t="s">
        <v>36</v>
      </c>
      <c r="D31" s="24" t="s">
        <v>47</v>
      </c>
      <c r="E31" s="25">
        <v>12440</v>
      </c>
    </row>
    <row r="32" spans="1:7">
      <c r="A32" s="27" t="s">
        <v>54</v>
      </c>
      <c r="B32" s="24" t="s">
        <v>57</v>
      </c>
      <c r="C32" s="24" t="s">
        <v>36</v>
      </c>
      <c r="D32" s="24" t="s">
        <v>47</v>
      </c>
      <c r="E32" s="25">
        <v>97344</v>
      </c>
    </row>
    <row r="33" spans="1:8">
      <c r="A33" s="27" t="s">
        <v>58</v>
      </c>
      <c r="B33" s="24" t="s">
        <v>59</v>
      </c>
      <c r="C33" s="24" t="s">
        <v>36</v>
      </c>
      <c r="D33" s="24" t="s">
        <v>60</v>
      </c>
      <c r="E33" s="25">
        <v>5700</v>
      </c>
    </row>
    <row r="34" spans="1:8">
      <c r="A34" s="27" t="s">
        <v>63</v>
      </c>
      <c r="B34" s="24" t="s">
        <v>66</v>
      </c>
      <c r="C34" s="24" t="s">
        <v>36</v>
      </c>
      <c r="D34" s="24" t="s">
        <v>47</v>
      </c>
      <c r="E34" s="25">
        <v>9640</v>
      </c>
    </row>
    <row r="35" spans="1:8">
      <c r="A35" s="27" t="s">
        <v>64</v>
      </c>
      <c r="B35" s="24" t="s">
        <v>67</v>
      </c>
      <c r="C35" s="24" t="s">
        <v>36</v>
      </c>
      <c r="D35" s="24" t="s">
        <v>47</v>
      </c>
      <c r="E35" s="25">
        <v>1225</v>
      </c>
    </row>
    <row r="36" spans="1:8">
      <c r="A36" s="27" t="s">
        <v>65</v>
      </c>
      <c r="B36" s="24" t="s">
        <v>68</v>
      </c>
      <c r="C36" s="24" t="s">
        <v>36</v>
      </c>
      <c r="D36" s="24" t="s">
        <v>47</v>
      </c>
      <c r="E36" s="25">
        <v>840</v>
      </c>
    </row>
    <row r="37" spans="1:8">
      <c r="A37" s="27" t="s">
        <v>72</v>
      </c>
      <c r="B37" s="24" t="s">
        <v>73</v>
      </c>
      <c r="C37" s="24" t="s">
        <v>36</v>
      </c>
      <c r="D37" s="24" t="s">
        <v>47</v>
      </c>
      <c r="E37" s="25">
        <v>900</v>
      </c>
    </row>
    <row r="38" spans="1:8">
      <c r="A38" s="27" t="s">
        <v>53</v>
      </c>
      <c r="B38" s="24" t="s">
        <v>77</v>
      </c>
      <c r="C38" s="24" t="s">
        <v>36</v>
      </c>
      <c r="D38" s="24" t="s">
        <v>47</v>
      </c>
      <c r="E38" s="25">
        <v>18638</v>
      </c>
    </row>
    <row r="39" spans="1:8">
      <c r="A39" s="27" t="s">
        <v>76</v>
      </c>
      <c r="B39" s="24" t="s">
        <v>78</v>
      </c>
      <c r="C39" s="24" t="s">
        <v>36</v>
      </c>
      <c r="D39" s="24" t="s">
        <v>47</v>
      </c>
      <c r="E39" s="25">
        <v>11100</v>
      </c>
    </row>
    <row r="40" spans="1:8" ht="19.5" thickBot="1">
      <c r="A40" s="12" t="s">
        <v>16</v>
      </c>
      <c r="B40" s="13"/>
      <c r="C40" s="13"/>
      <c r="D40" s="14"/>
      <c r="E40" s="15">
        <f>SUM(E12:E39)</f>
        <v>709755.98600000003</v>
      </c>
      <c r="G40" s="17"/>
      <c r="H40" s="17"/>
    </row>
    <row r="41" spans="1:8">
      <c r="A41" s="5"/>
      <c r="B41" s="5"/>
      <c r="C41" s="5"/>
      <c r="D41" s="5"/>
      <c r="E41" s="6"/>
    </row>
    <row r="42" spans="1:8" ht="33" customHeight="1">
      <c r="A42" s="35" t="s">
        <v>79</v>
      </c>
      <c r="B42" s="35"/>
      <c r="C42" s="35"/>
      <c r="D42" s="35"/>
      <c r="E42" s="35"/>
    </row>
    <row r="43" spans="1:8">
      <c r="A43" s="5"/>
      <c r="B43" s="5"/>
      <c r="C43" s="5"/>
      <c r="D43" s="5"/>
      <c r="E43" s="6"/>
    </row>
    <row r="44" spans="1:8" ht="15" customHeight="1">
      <c r="A44" s="35" t="s">
        <v>44</v>
      </c>
      <c r="B44" s="35"/>
      <c r="C44" s="35"/>
      <c r="D44" s="35"/>
      <c r="E44" s="35"/>
    </row>
    <row r="45" spans="1:8">
      <c r="A45" s="5"/>
      <c r="B45" s="5"/>
      <c r="C45" s="5"/>
      <c r="D45" s="5"/>
      <c r="E45" s="6"/>
    </row>
    <row r="46" spans="1:8">
      <c r="A46" s="36" t="s">
        <v>45</v>
      </c>
      <c r="B46" s="36"/>
      <c r="C46" s="36"/>
      <c r="D46" s="36"/>
      <c r="E46" s="36"/>
    </row>
    <row r="47" spans="1:8">
      <c r="A47" s="5"/>
      <c r="B47" s="5"/>
      <c r="C47" s="5"/>
      <c r="D47" s="5"/>
      <c r="E47" s="6"/>
    </row>
    <row r="48" spans="1:8" ht="33.75" customHeight="1">
      <c r="A48" s="35" t="s">
        <v>17</v>
      </c>
      <c r="B48" s="35"/>
      <c r="C48" s="35"/>
      <c r="D48" s="35"/>
      <c r="E48" s="35"/>
    </row>
    <row r="49" spans="1:5">
      <c r="A49" s="5"/>
      <c r="B49" s="5"/>
      <c r="C49" s="5"/>
      <c r="D49" s="5"/>
      <c r="E49" s="6"/>
    </row>
    <row r="50" spans="1:5">
      <c r="A50" s="5"/>
      <c r="B50" s="5"/>
      <c r="C50" s="5"/>
      <c r="D50" s="5"/>
      <c r="E50" s="6"/>
    </row>
    <row r="51" spans="1:5">
      <c r="A51" s="37" t="s">
        <v>18</v>
      </c>
      <c r="B51" s="37"/>
      <c r="C51" s="37"/>
      <c r="D51" s="37"/>
      <c r="E51" s="37"/>
    </row>
    <row r="52" spans="1:5">
      <c r="A52" s="5"/>
      <c r="B52" s="5"/>
      <c r="C52" s="5"/>
      <c r="D52" s="5"/>
      <c r="E52" s="6"/>
    </row>
    <row r="53" spans="1:5">
      <c r="A53" s="5" t="s">
        <v>48</v>
      </c>
      <c r="B53" s="5" t="s">
        <v>49</v>
      </c>
      <c r="C53" s="5"/>
      <c r="D53" s="5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19</v>
      </c>
      <c r="B56" s="5" t="s">
        <v>33</v>
      </c>
      <c r="C56" s="5"/>
      <c r="D56" s="5"/>
    </row>
    <row r="57" spans="1:5">
      <c r="A57" s="5"/>
      <c r="B57" s="36" t="s">
        <v>71</v>
      </c>
      <c r="C57" s="36"/>
      <c r="D57" s="36"/>
      <c r="E57" s="6" t="s">
        <v>21</v>
      </c>
    </row>
    <row r="58" spans="1:5">
      <c r="A58" s="5"/>
      <c r="B58" s="5"/>
      <c r="C58" s="5"/>
      <c r="D58" s="5"/>
      <c r="E58" s="6" t="s">
        <v>23</v>
      </c>
    </row>
    <row r="59" spans="1:5">
      <c r="A59" s="5"/>
      <c r="B59" s="5"/>
      <c r="C59" s="5"/>
      <c r="D59" s="5"/>
      <c r="E59" s="6"/>
    </row>
    <row r="60" spans="1:5">
      <c r="A60" s="5" t="s">
        <v>24</v>
      </c>
      <c r="B60" s="5" t="s">
        <v>20</v>
      </c>
      <c r="C60" s="5"/>
      <c r="D60" s="5"/>
      <c r="E60" s="6" t="s">
        <v>21</v>
      </c>
    </row>
    <row r="61" spans="1:5">
      <c r="A61" s="5"/>
      <c r="B61" s="38" t="s">
        <v>22</v>
      </c>
      <c r="C61" s="38"/>
      <c r="D61" s="38"/>
      <c r="E61" s="6" t="s">
        <v>23</v>
      </c>
    </row>
    <row r="62" spans="1:5">
      <c r="A62" s="5"/>
      <c r="B62" s="5"/>
      <c r="C62" s="5"/>
      <c r="D62" s="5"/>
      <c r="E62" s="6"/>
    </row>
  </sheetData>
  <mergeCells count="12">
    <mergeCell ref="B61:D61"/>
    <mergeCell ref="A1:E1"/>
    <mergeCell ref="A2:E2"/>
    <mergeCell ref="D4:E4"/>
    <mergeCell ref="A7:E7"/>
    <mergeCell ref="A9:E9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0"/>
  <sheetViews>
    <sheetView topLeftCell="A29" workbookViewId="0">
      <selection activeCell="A41" sqref="A4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1" t="s">
        <v>70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37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2979.8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0.23</v>
      </c>
      <c r="E12" s="10">
        <f>D12*$G$10*9</f>
        <v>6168.1860000000006</v>
      </c>
    </row>
    <row r="13" spans="1:7" ht="45" customHeight="1">
      <c r="A13" s="7" t="s">
        <v>34</v>
      </c>
      <c r="B13" s="8" t="s">
        <v>42</v>
      </c>
      <c r="C13" s="8" t="s">
        <v>9</v>
      </c>
      <c r="D13" s="29">
        <v>0.15</v>
      </c>
      <c r="E13" s="10">
        <f t="shared" ref="E13:E23" si="0">D13*$G$10*9</f>
        <v>4022.7300000000005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0.67</v>
      </c>
      <c r="E14" s="10">
        <f t="shared" si="0"/>
        <v>17968.194000000003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27890.928</v>
      </c>
    </row>
    <row r="16" spans="1:7" ht="51">
      <c r="A16" s="7" t="s">
        <v>29</v>
      </c>
      <c r="B16" s="8" t="s">
        <v>42</v>
      </c>
      <c r="C16" s="8" t="s">
        <v>9</v>
      </c>
      <c r="D16" s="29">
        <f>E16/9/G10</f>
        <v>0.17918130224996454</v>
      </c>
      <c r="E16" s="10">
        <v>4805.32</v>
      </c>
      <c r="G16" s="17"/>
    </row>
    <row r="17" spans="1:7">
      <c r="A17" s="7" t="s">
        <v>11</v>
      </c>
      <c r="B17" s="8" t="s">
        <v>42</v>
      </c>
      <c r="C17" s="8" t="s">
        <v>9</v>
      </c>
      <c r="D17" s="29">
        <f>E17/9/G10</f>
        <v>0.2193379868895004</v>
      </c>
      <c r="E17" s="10">
        <f>2846.25+3036</f>
        <v>5882.25</v>
      </c>
      <c r="G17" s="17"/>
    </row>
    <row r="18" spans="1:7" ht="38.25">
      <c r="A18" s="7" t="s">
        <v>10</v>
      </c>
      <c r="B18" s="8" t="s">
        <v>43</v>
      </c>
      <c r="C18" s="8" t="s">
        <v>9</v>
      </c>
      <c r="D18" s="8">
        <v>3.35</v>
      </c>
      <c r="E18" s="10">
        <f t="shared" si="0"/>
        <v>89840.970000000016</v>
      </c>
    </row>
    <row r="19" spans="1:7">
      <c r="A19" s="7" t="s">
        <v>28</v>
      </c>
      <c r="B19" s="8" t="s">
        <v>8</v>
      </c>
      <c r="C19" s="8" t="s">
        <v>9</v>
      </c>
      <c r="D19" s="9">
        <v>2.48</v>
      </c>
      <c r="E19" s="10">
        <f t="shared" si="0"/>
        <v>66509.135999999999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26281.836000000003</v>
      </c>
    </row>
    <row r="21" spans="1:7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16359.102000000001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9386.3700000000008</v>
      </c>
    </row>
    <row r="23" spans="1:7" ht="25.5">
      <c r="A23" s="7" t="s">
        <v>15</v>
      </c>
      <c r="B23" s="8" t="s">
        <v>8</v>
      </c>
      <c r="C23" s="8" t="s">
        <v>9</v>
      </c>
      <c r="D23" s="8">
        <v>1.8</v>
      </c>
      <c r="E23" s="10">
        <f t="shared" si="0"/>
        <v>48272.76</v>
      </c>
    </row>
    <row r="24" spans="1:7" ht="25.5">
      <c r="A24" s="23" t="s">
        <v>31</v>
      </c>
      <c r="B24" s="8" t="s">
        <v>42</v>
      </c>
      <c r="C24" s="8" t="s">
        <v>9</v>
      </c>
      <c r="D24" s="28">
        <f>E24/9/G10</f>
        <v>0.59670783274045236</v>
      </c>
      <c r="E24" s="10">
        <v>16002.63</v>
      </c>
      <c r="G24" s="17"/>
    </row>
    <row r="25" spans="1:7" ht="25.5">
      <c r="A25" s="23" t="s">
        <v>40</v>
      </c>
      <c r="B25" s="24" t="s">
        <v>41</v>
      </c>
      <c r="C25" s="24" t="s">
        <v>36</v>
      </c>
      <c r="D25" s="24" t="s">
        <v>46</v>
      </c>
      <c r="E25" s="26">
        <v>7052.2</v>
      </c>
    </row>
    <row r="26" spans="1:7" ht="25.5">
      <c r="A26" s="7" t="s">
        <v>39</v>
      </c>
      <c r="B26" s="24" t="s">
        <v>41</v>
      </c>
      <c r="C26" s="24" t="s">
        <v>36</v>
      </c>
      <c r="D26" s="24" t="s">
        <v>46</v>
      </c>
      <c r="E26" s="26">
        <v>7477.06</v>
      </c>
    </row>
    <row r="27" spans="1:7">
      <c r="A27" s="7" t="s">
        <v>35</v>
      </c>
      <c r="B27" s="24" t="s">
        <v>41</v>
      </c>
      <c r="C27" s="24" t="s">
        <v>36</v>
      </c>
      <c r="D27" s="24" t="s">
        <v>46</v>
      </c>
      <c r="E27" s="26">
        <v>43324.76</v>
      </c>
    </row>
    <row r="28" spans="1:7">
      <c r="A28" s="7" t="s">
        <v>38</v>
      </c>
      <c r="B28" s="24" t="s">
        <v>41</v>
      </c>
      <c r="C28" s="24" t="s">
        <v>36</v>
      </c>
      <c r="D28" s="24" t="s">
        <v>46</v>
      </c>
      <c r="E28" s="25">
        <v>4648.45</v>
      </c>
    </row>
    <row r="29" spans="1:7">
      <c r="A29" s="27" t="s">
        <v>52</v>
      </c>
      <c r="B29" s="24" t="s">
        <v>55</v>
      </c>
      <c r="C29" s="24" t="s">
        <v>36</v>
      </c>
      <c r="D29" s="24" t="s">
        <v>47</v>
      </c>
      <c r="E29" s="25">
        <v>1056</v>
      </c>
    </row>
    <row r="30" spans="1:7">
      <c r="A30" s="27" t="s">
        <v>53</v>
      </c>
      <c r="B30" s="24" t="s">
        <v>56</v>
      </c>
      <c r="C30" s="24" t="s">
        <v>36</v>
      </c>
      <c r="D30" s="24" t="s">
        <v>47</v>
      </c>
      <c r="E30" s="25">
        <v>1881</v>
      </c>
    </row>
    <row r="31" spans="1:7">
      <c r="A31" s="27" t="s">
        <v>54</v>
      </c>
      <c r="B31" s="24" t="s">
        <v>56</v>
      </c>
      <c r="C31" s="24" t="s">
        <v>36</v>
      </c>
      <c r="D31" s="24" t="s">
        <v>47</v>
      </c>
      <c r="E31" s="25">
        <v>12440</v>
      </c>
    </row>
    <row r="32" spans="1:7">
      <c r="A32" s="27" t="s">
        <v>54</v>
      </c>
      <c r="B32" s="24" t="s">
        <v>57</v>
      </c>
      <c r="C32" s="24" t="s">
        <v>36</v>
      </c>
      <c r="D32" s="24" t="s">
        <v>47</v>
      </c>
      <c r="E32" s="25">
        <v>97344</v>
      </c>
    </row>
    <row r="33" spans="1:8">
      <c r="A33" s="27" t="s">
        <v>58</v>
      </c>
      <c r="B33" s="24" t="s">
        <v>59</v>
      </c>
      <c r="C33" s="24" t="s">
        <v>36</v>
      </c>
      <c r="D33" s="24" t="s">
        <v>60</v>
      </c>
      <c r="E33" s="25">
        <v>5700</v>
      </c>
    </row>
    <row r="34" spans="1:8">
      <c r="A34" s="27" t="s">
        <v>63</v>
      </c>
      <c r="B34" s="24" t="s">
        <v>66</v>
      </c>
      <c r="C34" s="24" t="s">
        <v>36</v>
      </c>
      <c r="D34" s="24" t="s">
        <v>47</v>
      </c>
      <c r="E34" s="25">
        <v>9640</v>
      </c>
    </row>
    <row r="35" spans="1:8">
      <c r="A35" s="27" t="s">
        <v>64</v>
      </c>
      <c r="B35" s="24" t="s">
        <v>67</v>
      </c>
      <c r="C35" s="24" t="s">
        <v>36</v>
      </c>
      <c r="D35" s="24" t="s">
        <v>47</v>
      </c>
      <c r="E35" s="25">
        <v>1225</v>
      </c>
    </row>
    <row r="36" spans="1:8">
      <c r="A36" s="27" t="s">
        <v>65</v>
      </c>
      <c r="B36" s="24" t="s">
        <v>68</v>
      </c>
      <c r="C36" s="24" t="s">
        <v>36</v>
      </c>
      <c r="D36" s="24" t="s">
        <v>47</v>
      </c>
      <c r="E36" s="25">
        <v>840</v>
      </c>
    </row>
    <row r="37" spans="1:8">
      <c r="A37" s="27" t="s">
        <v>72</v>
      </c>
      <c r="B37" s="24" t="s">
        <v>73</v>
      </c>
      <c r="C37" s="24" t="s">
        <v>36</v>
      </c>
      <c r="D37" s="24" t="s">
        <v>47</v>
      </c>
      <c r="E37" s="25">
        <v>900</v>
      </c>
    </row>
    <row r="38" spans="1:8" ht="19.5" thickBot="1">
      <c r="A38" s="12" t="s">
        <v>16</v>
      </c>
      <c r="B38" s="13"/>
      <c r="C38" s="13"/>
      <c r="D38" s="14"/>
      <c r="E38" s="15">
        <f>SUM(E12:E37)</f>
        <v>532918.8820000001</v>
      </c>
      <c r="G38" s="17"/>
      <c r="H38" s="17"/>
    </row>
    <row r="39" spans="1:8">
      <c r="A39" s="5"/>
      <c r="B39" s="5"/>
      <c r="C39" s="5"/>
      <c r="D39" s="5"/>
      <c r="E39" s="6"/>
    </row>
    <row r="40" spans="1:8" ht="33" customHeight="1">
      <c r="A40" s="35" t="s">
        <v>74</v>
      </c>
      <c r="B40" s="35"/>
      <c r="C40" s="35"/>
      <c r="D40" s="35"/>
      <c r="E40" s="35"/>
    </row>
    <row r="41" spans="1:8">
      <c r="A41" s="5"/>
      <c r="B41" s="5"/>
      <c r="C41" s="5"/>
      <c r="D41" s="5"/>
      <c r="E41" s="6"/>
    </row>
    <row r="42" spans="1:8" ht="15" customHeight="1">
      <c r="A42" s="35" t="s">
        <v>44</v>
      </c>
      <c r="B42" s="35"/>
      <c r="C42" s="35"/>
      <c r="D42" s="35"/>
      <c r="E42" s="35"/>
    </row>
    <row r="43" spans="1:8">
      <c r="A43" s="5"/>
      <c r="B43" s="5"/>
      <c r="C43" s="5"/>
      <c r="D43" s="5"/>
      <c r="E43" s="6"/>
    </row>
    <row r="44" spans="1:8">
      <c r="A44" s="36" t="s">
        <v>45</v>
      </c>
      <c r="B44" s="36"/>
      <c r="C44" s="36"/>
      <c r="D44" s="36"/>
      <c r="E44" s="36"/>
    </row>
    <row r="45" spans="1:8">
      <c r="A45" s="5"/>
      <c r="B45" s="5"/>
      <c r="C45" s="5"/>
      <c r="D45" s="5"/>
      <c r="E45" s="6"/>
    </row>
    <row r="46" spans="1:8" ht="33.75" customHeight="1">
      <c r="A46" s="35" t="s">
        <v>17</v>
      </c>
      <c r="B46" s="35"/>
      <c r="C46" s="35"/>
      <c r="D46" s="35"/>
      <c r="E46" s="35"/>
    </row>
    <row r="47" spans="1:8">
      <c r="A47" s="5"/>
      <c r="B47" s="5"/>
      <c r="C47" s="5"/>
      <c r="D47" s="5"/>
      <c r="E47" s="6"/>
    </row>
    <row r="48" spans="1:8">
      <c r="A48" s="5"/>
      <c r="B48" s="5"/>
      <c r="C48" s="5"/>
      <c r="D48" s="5"/>
      <c r="E48" s="6"/>
    </row>
    <row r="49" spans="1:5">
      <c r="A49" s="37" t="s">
        <v>18</v>
      </c>
      <c r="B49" s="37"/>
      <c r="C49" s="37"/>
      <c r="D49" s="37"/>
      <c r="E49" s="37"/>
    </row>
    <row r="50" spans="1:5">
      <c r="A50" s="5"/>
      <c r="B50" s="5"/>
      <c r="C50" s="5"/>
      <c r="D50" s="5"/>
      <c r="E50" s="6"/>
    </row>
    <row r="51" spans="1:5">
      <c r="A51" s="5" t="s">
        <v>48</v>
      </c>
      <c r="B51" s="5" t="s">
        <v>49</v>
      </c>
      <c r="C51" s="5"/>
      <c r="D51" s="5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19</v>
      </c>
      <c r="B54" s="5" t="s">
        <v>33</v>
      </c>
      <c r="C54" s="5"/>
      <c r="D54" s="5"/>
    </row>
    <row r="55" spans="1:5">
      <c r="A55" s="5"/>
      <c r="B55" s="36" t="s">
        <v>71</v>
      </c>
      <c r="C55" s="36"/>
      <c r="D55" s="36"/>
      <c r="E55" s="6" t="s">
        <v>21</v>
      </c>
    </row>
    <row r="56" spans="1:5">
      <c r="A56" s="5"/>
      <c r="B56" s="5"/>
      <c r="C56" s="5"/>
      <c r="D56" s="5"/>
      <c r="E56" s="6" t="s">
        <v>23</v>
      </c>
    </row>
    <row r="57" spans="1:5">
      <c r="A57" s="5"/>
      <c r="B57" s="5"/>
      <c r="C57" s="5"/>
      <c r="D57" s="5"/>
      <c r="E57" s="6"/>
    </row>
    <row r="58" spans="1:5">
      <c r="A58" s="5" t="s">
        <v>24</v>
      </c>
      <c r="B58" s="5" t="s">
        <v>20</v>
      </c>
      <c r="C58" s="5"/>
      <c r="D58" s="5"/>
      <c r="E58" s="6" t="s">
        <v>21</v>
      </c>
    </row>
    <row r="59" spans="1:5">
      <c r="A59" s="5"/>
      <c r="B59" s="38" t="s">
        <v>22</v>
      </c>
      <c r="C59" s="38"/>
      <c r="D59" s="38"/>
      <c r="E59" s="6" t="s">
        <v>23</v>
      </c>
    </row>
    <row r="60" spans="1:5">
      <c r="A60" s="5"/>
      <c r="B60" s="5"/>
      <c r="C60" s="5"/>
      <c r="D60" s="5"/>
      <c r="E60" s="6"/>
    </row>
  </sheetData>
  <mergeCells count="12">
    <mergeCell ref="B59:D59"/>
    <mergeCell ref="A1:E1"/>
    <mergeCell ref="A2:E2"/>
    <mergeCell ref="D4:E4"/>
    <mergeCell ref="A7:E7"/>
    <mergeCell ref="A9:E9"/>
    <mergeCell ref="A40:E40"/>
    <mergeCell ref="A42:E42"/>
    <mergeCell ref="A44:E44"/>
    <mergeCell ref="A46:E46"/>
    <mergeCell ref="A49:E49"/>
    <mergeCell ref="B55:D5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9"/>
  <sheetViews>
    <sheetView topLeftCell="A21" workbookViewId="0">
      <selection activeCell="D24" sqref="D2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1" t="s">
        <v>62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37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2979.8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0.23</v>
      </c>
      <c r="E12" s="10">
        <f>D12*$G$10*6</f>
        <v>4112.1239999999998</v>
      </c>
    </row>
    <row r="13" spans="1:7" ht="45" customHeight="1">
      <c r="A13" s="7" t="s">
        <v>34</v>
      </c>
      <c r="B13" s="8" t="s">
        <v>42</v>
      </c>
      <c r="C13" s="8" t="s">
        <v>9</v>
      </c>
      <c r="D13" s="29">
        <v>0.15</v>
      </c>
      <c r="E13" s="10">
        <f t="shared" ref="E13:E23" si="0">D13*$G$10*6</f>
        <v>2681.82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0.67</v>
      </c>
      <c r="E14" s="10">
        <f t="shared" si="0"/>
        <v>11978.796000000002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18593.952000000001</v>
      </c>
    </row>
    <row r="16" spans="1:7" ht="51">
      <c r="A16" s="7" t="s">
        <v>29</v>
      </c>
      <c r="B16" s="8" t="s">
        <v>42</v>
      </c>
      <c r="C16" s="8" t="s">
        <v>9</v>
      </c>
      <c r="D16" s="29">
        <v>0.1</v>
      </c>
      <c r="E16" s="10">
        <f t="shared" si="0"/>
        <v>1787.88</v>
      </c>
      <c r="G16" s="17"/>
    </row>
    <row r="17" spans="1:7">
      <c r="A17" s="7" t="s">
        <v>11</v>
      </c>
      <c r="B17" s="8" t="s">
        <v>42</v>
      </c>
      <c r="C17" s="8" t="s">
        <v>9</v>
      </c>
      <c r="D17" s="29">
        <v>7.0000000000000007E-2</v>
      </c>
      <c r="E17" s="10">
        <v>5123.25</v>
      </c>
      <c r="G17" s="17"/>
    </row>
    <row r="18" spans="1:7" ht="38.25">
      <c r="A18" s="7" t="s">
        <v>10</v>
      </c>
      <c r="B18" s="8" t="s">
        <v>43</v>
      </c>
      <c r="C18" s="8" t="s">
        <v>9</v>
      </c>
      <c r="D18" s="8">
        <v>3.35</v>
      </c>
      <c r="E18" s="10">
        <f t="shared" si="0"/>
        <v>59893.98000000001</v>
      </c>
    </row>
    <row r="19" spans="1:7">
      <c r="A19" s="7" t="s">
        <v>28</v>
      </c>
      <c r="B19" s="8" t="s">
        <v>8</v>
      </c>
      <c r="C19" s="8" t="s">
        <v>9</v>
      </c>
      <c r="D19" s="9">
        <v>2.48</v>
      </c>
      <c r="E19" s="10">
        <f t="shared" si="0"/>
        <v>44339.423999999999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17521.224000000002</v>
      </c>
    </row>
    <row r="21" spans="1:7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0"/>
        <v>10906.068000000001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0"/>
        <v>6257.58</v>
      </c>
    </row>
    <row r="23" spans="1:7" ht="25.5">
      <c r="A23" s="7" t="s">
        <v>15</v>
      </c>
      <c r="B23" s="8" t="s">
        <v>8</v>
      </c>
      <c r="C23" s="8" t="s">
        <v>9</v>
      </c>
      <c r="D23" s="8">
        <v>1.8</v>
      </c>
      <c r="E23" s="10">
        <f t="shared" si="0"/>
        <v>32181.840000000004</v>
      </c>
    </row>
    <row r="24" spans="1:7" ht="25.5">
      <c r="A24" s="23" t="s">
        <v>31</v>
      </c>
      <c r="B24" s="8" t="s">
        <v>42</v>
      </c>
      <c r="C24" s="8" t="s">
        <v>9</v>
      </c>
      <c r="D24" s="28">
        <f>E24/6/G10</f>
        <v>0.59670783274045236</v>
      </c>
      <c r="E24" s="10">
        <v>10668.42</v>
      </c>
      <c r="G24" s="17"/>
    </row>
    <row r="25" spans="1:7" ht="25.5">
      <c r="A25" s="23" t="s">
        <v>40</v>
      </c>
      <c r="B25" s="24" t="s">
        <v>41</v>
      </c>
      <c r="C25" s="24" t="s">
        <v>36</v>
      </c>
      <c r="D25" s="24" t="s">
        <v>46</v>
      </c>
      <c r="E25" s="26">
        <v>4341.34</v>
      </c>
    </row>
    <row r="26" spans="1:7" ht="25.5">
      <c r="A26" s="7" t="s">
        <v>39</v>
      </c>
      <c r="B26" s="24" t="s">
        <v>41</v>
      </c>
      <c r="C26" s="24" t="s">
        <v>36</v>
      </c>
      <c r="D26" s="24" t="s">
        <v>46</v>
      </c>
      <c r="E26" s="26">
        <v>4854.9799999999996</v>
      </c>
    </row>
    <row r="27" spans="1:7">
      <c r="A27" s="7" t="s">
        <v>35</v>
      </c>
      <c r="B27" s="24" t="s">
        <v>41</v>
      </c>
      <c r="C27" s="24" t="s">
        <v>36</v>
      </c>
      <c r="D27" s="24" t="s">
        <v>46</v>
      </c>
      <c r="E27" s="26">
        <v>28048.11</v>
      </c>
    </row>
    <row r="28" spans="1:7">
      <c r="A28" s="7" t="s">
        <v>38</v>
      </c>
      <c r="B28" s="24" t="s">
        <v>41</v>
      </c>
      <c r="C28" s="24" t="s">
        <v>36</v>
      </c>
      <c r="D28" s="24" t="s">
        <v>46</v>
      </c>
      <c r="E28" s="25">
        <v>4648.45</v>
      </c>
    </row>
    <row r="29" spans="1:7">
      <c r="A29" s="27" t="s">
        <v>52</v>
      </c>
      <c r="B29" s="24" t="s">
        <v>55</v>
      </c>
      <c r="C29" s="24" t="s">
        <v>36</v>
      </c>
      <c r="D29" s="24" t="s">
        <v>47</v>
      </c>
      <c r="E29" s="25">
        <v>1056</v>
      </c>
    </row>
    <row r="30" spans="1:7">
      <c r="A30" s="27" t="s">
        <v>53</v>
      </c>
      <c r="B30" s="24" t="s">
        <v>56</v>
      </c>
      <c r="C30" s="24" t="s">
        <v>36</v>
      </c>
      <c r="D30" s="24" t="s">
        <v>47</v>
      </c>
      <c r="E30" s="25">
        <v>1881</v>
      </c>
    </row>
    <row r="31" spans="1:7">
      <c r="A31" s="27" t="s">
        <v>54</v>
      </c>
      <c r="B31" s="24" t="s">
        <v>56</v>
      </c>
      <c r="C31" s="24" t="s">
        <v>36</v>
      </c>
      <c r="D31" s="24" t="s">
        <v>47</v>
      </c>
      <c r="E31" s="25">
        <v>12440</v>
      </c>
    </row>
    <row r="32" spans="1:7">
      <c r="A32" s="27" t="s">
        <v>54</v>
      </c>
      <c r="B32" s="24" t="s">
        <v>57</v>
      </c>
      <c r="C32" s="24" t="s">
        <v>36</v>
      </c>
      <c r="D32" s="24" t="s">
        <v>47</v>
      </c>
      <c r="E32" s="25">
        <v>97344</v>
      </c>
    </row>
    <row r="33" spans="1:8">
      <c r="A33" s="27" t="s">
        <v>58</v>
      </c>
      <c r="B33" s="24" t="s">
        <v>59</v>
      </c>
      <c r="C33" s="24" t="s">
        <v>36</v>
      </c>
      <c r="D33" s="24" t="s">
        <v>60</v>
      </c>
      <c r="E33" s="25">
        <v>5700</v>
      </c>
    </row>
    <row r="34" spans="1:8">
      <c r="A34" s="27" t="s">
        <v>63</v>
      </c>
      <c r="B34" s="24" t="s">
        <v>66</v>
      </c>
      <c r="C34" s="24" t="s">
        <v>36</v>
      </c>
      <c r="D34" s="24" t="s">
        <v>47</v>
      </c>
      <c r="E34" s="25">
        <v>9640</v>
      </c>
    </row>
    <row r="35" spans="1:8">
      <c r="A35" s="27" t="s">
        <v>64</v>
      </c>
      <c r="B35" s="24" t="s">
        <v>67</v>
      </c>
      <c r="C35" s="24" t="s">
        <v>36</v>
      </c>
      <c r="D35" s="24" t="s">
        <v>47</v>
      </c>
      <c r="E35" s="25">
        <v>1225</v>
      </c>
    </row>
    <row r="36" spans="1:8">
      <c r="A36" s="27" t="s">
        <v>65</v>
      </c>
      <c r="B36" s="24" t="s">
        <v>68</v>
      </c>
      <c r="C36" s="24" t="s">
        <v>36</v>
      </c>
      <c r="D36" s="24" t="s">
        <v>47</v>
      </c>
      <c r="E36" s="25">
        <v>840</v>
      </c>
    </row>
    <row r="37" spans="1:8" ht="19.5" thickBot="1">
      <c r="A37" s="12" t="s">
        <v>16</v>
      </c>
      <c r="B37" s="13"/>
      <c r="C37" s="13"/>
      <c r="D37" s="14"/>
      <c r="E37" s="15">
        <f>SUM(E12:E36)</f>
        <v>398065.23800000001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5" t="s">
        <v>69</v>
      </c>
      <c r="B39" s="35"/>
      <c r="C39" s="35"/>
      <c r="D39" s="35"/>
      <c r="E39" s="35"/>
    </row>
    <row r="40" spans="1:8">
      <c r="A40" s="5"/>
      <c r="B40" s="5"/>
      <c r="C40" s="5"/>
      <c r="D40" s="5"/>
      <c r="E40" s="6"/>
    </row>
    <row r="41" spans="1:8" ht="15" customHeight="1">
      <c r="A41" s="35" t="s">
        <v>44</v>
      </c>
      <c r="B41" s="35"/>
      <c r="C41" s="35"/>
      <c r="D41" s="35"/>
      <c r="E41" s="35"/>
    </row>
    <row r="42" spans="1:8">
      <c r="A42" s="5"/>
      <c r="B42" s="5"/>
      <c r="C42" s="5"/>
      <c r="D42" s="5"/>
      <c r="E42" s="6"/>
    </row>
    <row r="43" spans="1:8">
      <c r="A43" s="36" t="s">
        <v>45</v>
      </c>
      <c r="B43" s="36"/>
      <c r="C43" s="36"/>
      <c r="D43" s="36"/>
      <c r="E43" s="36"/>
    </row>
    <row r="44" spans="1:8">
      <c r="A44" s="5"/>
      <c r="B44" s="5"/>
      <c r="C44" s="5"/>
      <c r="D44" s="5"/>
      <c r="E44" s="6"/>
    </row>
    <row r="45" spans="1:8" ht="33.75" customHeight="1">
      <c r="A45" s="35" t="s">
        <v>17</v>
      </c>
      <c r="B45" s="35"/>
      <c r="C45" s="35"/>
      <c r="D45" s="35"/>
      <c r="E45" s="35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37" t="s">
        <v>18</v>
      </c>
      <c r="B48" s="37"/>
      <c r="C48" s="37"/>
      <c r="D48" s="37"/>
      <c r="E48" s="37"/>
    </row>
    <row r="49" spans="1:5">
      <c r="A49" s="5"/>
      <c r="B49" s="5"/>
      <c r="C49" s="5"/>
      <c r="D49" s="5"/>
      <c r="E49" s="6"/>
    </row>
    <row r="50" spans="1:5">
      <c r="A50" s="5" t="s">
        <v>48</v>
      </c>
      <c r="B50" s="5" t="s">
        <v>49</v>
      </c>
      <c r="C50" s="5"/>
      <c r="D50" s="5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19</v>
      </c>
      <c r="B53" s="5" t="s">
        <v>33</v>
      </c>
      <c r="C53" s="5"/>
      <c r="D53" s="5"/>
    </row>
    <row r="54" spans="1:5">
      <c r="A54" s="5"/>
      <c r="B54" s="36" t="s">
        <v>50</v>
      </c>
      <c r="C54" s="36"/>
      <c r="D54" s="36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24</v>
      </c>
      <c r="B57" s="5" t="s">
        <v>20</v>
      </c>
      <c r="C57" s="5"/>
      <c r="D57" s="5"/>
      <c r="E57" s="6" t="s">
        <v>21</v>
      </c>
    </row>
    <row r="58" spans="1:5">
      <c r="A58" s="5"/>
      <c r="B58" s="38" t="s">
        <v>22</v>
      </c>
      <c r="C58" s="38"/>
      <c r="D58" s="38"/>
      <c r="E58" s="6" t="s">
        <v>23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topLeftCell="A20" workbookViewId="0">
      <selection activeCell="D24" sqref="D2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30.75" customHeight="1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1" t="s">
        <v>51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5" t="s">
        <v>37</v>
      </c>
      <c r="B7" s="35"/>
      <c r="C7" s="35"/>
      <c r="D7" s="35"/>
      <c r="E7" s="35"/>
    </row>
    <row r="8" spans="1:7">
      <c r="A8" s="3"/>
      <c r="B8" s="3"/>
      <c r="C8" s="3"/>
      <c r="D8" s="3"/>
      <c r="E8" s="4"/>
    </row>
    <row r="9" spans="1:7" ht="45.75" customHeight="1">
      <c r="A9" s="35" t="s">
        <v>32</v>
      </c>
      <c r="B9" s="35"/>
      <c r="C9" s="35"/>
      <c r="D9" s="35"/>
      <c r="E9" s="35"/>
    </row>
    <row r="10" spans="1:7" ht="15.75" thickBot="1">
      <c r="A10" s="5"/>
      <c r="B10" s="5"/>
      <c r="C10" s="5"/>
      <c r="D10" s="5"/>
      <c r="E10" s="6"/>
      <c r="G10">
        <v>2979.8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27</v>
      </c>
      <c r="B12" s="8" t="s">
        <v>8</v>
      </c>
      <c r="C12" s="8" t="s">
        <v>9</v>
      </c>
      <c r="D12" s="9">
        <v>0.23</v>
      </c>
      <c r="E12" s="10">
        <f>D12*$G$10*3</f>
        <v>2056.0619999999999</v>
      </c>
    </row>
    <row r="13" spans="1:7" ht="45" customHeight="1">
      <c r="A13" s="7" t="s">
        <v>34</v>
      </c>
      <c r="B13" s="8" t="s">
        <v>42</v>
      </c>
      <c r="C13" s="8" t="s">
        <v>9</v>
      </c>
      <c r="D13" s="29">
        <v>0.15</v>
      </c>
      <c r="E13" s="10">
        <f t="shared" ref="E13:E19" si="0">D13*$G$10*3</f>
        <v>1340.91</v>
      </c>
      <c r="G13" s="17"/>
    </row>
    <row r="14" spans="1:7" ht="54.75" customHeight="1">
      <c r="A14" s="23" t="s">
        <v>26</v>
      </c>
      <c r="B14" s="8" t="s">
        <v>8</v>
      </c>
      <c r="C14" s="8" t="s">
        <v>9</v>
      </c>
      <c r="D14" s="9">
        <v>0.67</v>
      </c>
      <c r="E14" s="10">
        <f t="shared" si="0"/>
        <v>5989.398000000001</v>
      </c>
    </row>
    <row r="15" spans="1:7" ht="38.25">
      <c r="A15" s="23" t="s">
        <v>25</v>
      </c>
      <c r="B15" s="8" t="s">
        <v>8</v>
      </c>
      <c r="C15" s="8" t="s">
        <v>9</v>
      </c>
      <c r="D15" s="9">
        <v>1.04</v>
      </c>
      <c r="E15" s="10">
        <f t="shared" si="0"/>
        <v>9296.9760000000006</v>
      </c>
    </row>
    <row r="16" spans="1:7" ht="51">
      <c r="A16" s="7" t="s">
        <v>29</v>
      </c>
      <c r="B16" s="8" t="s">
        <v>42</v>
      </c>
      <c r="C16" s="8" t="s">
        <v>9</v>
      </c>
      <c r="D16" s="29">
        <v>0.1</v>
      </c>
      <c r="E16" s="10">
        <f t="shared" si="0"/>
        <v>893.94</v>
      </c>
      <c r="G16" s="17"/>
    </row>
    <row r="17" spans="1:7">
      <c r="A17" s="7" t="s">
        <v>11</v>
      </c>
      <c r="B17" s="8" t="s">
        <v>42</v>
      </c>
      <c r="C17" s="8" t="s">
        <v>9</v>
      </c>
      <c r="D17" s="29">
        <v>7.0000000000000007E-2</v>
      </c>
      <c r="E17" s="10">
        <f t="shared" si="0"/>
        <v>625.75800000000015</v>
      </c>
      <c r="G17" s="17"/>
    </row>
    <row r="18" spans="1:7" ht="38.25">
      <c r="A18" s="7" t="s">
        <v>10</v>
      </c>
      <c r="B18" s="8" t="s">
        <v>43</v>
      </c>
      <c r="C18" s="8" t="s">
        <v>9</v>
      </c>
      <c r="D18" s="8">
        <v>3.35</v>
      </c>
      <c r="E18" s="10">
        <f t="shared" si="0"/>
        <v>29946.990000000005</v>
      </c>
    </row>
    <row r="19" spans="1:7">
      <c r="A19" s="7" t="s">
        <v>28</v>
      </c>
      <c r="B19" s="8" t="s">
        <v>8</v>
      </c>
      <c r="C19" s="8" t="s">
        <v>9</v>
      </c>
      <c r="D19" s="9">
        <v>2.48</v>
      </c>
      <c r="E19" s="10">
        <f t="shared" si="0"/>
        <v>22169.712</v>
      </c>
    </row>
    <row r="20" spans="1:7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ref="E20:E23" si="1">D20*$G$10*3</f>
        <v>8760.612000000001</v>
      </c>
    </row>
    <row r="21" spans="1:7" ht="25.5">
      <c r="A21" s="7" t="s">
        <v>30</v>
      </c>
      <c r="B21" s="8" t="s">
        <v>13</v>
      </c>
      <c r="C21" s="8" t="s">
        <v>9</v>
      </c>
      <c r="D21" s="11">
        <v>0.61</v>
      </c>
      <c r="E21" s="10">
        <f t="shared" si="1"/>
        <v>5453.0340000000006</v>
      </c>
    </row>
    <row r="22" spans="1:7" ht="25.5">
      <c r="A22" s="7" t="s">
        <v>14</v>
      </c>
      <c r="B22" s="8" t="s">
        <v>13</v>
      </c>
      <c r="C22" s="8" t="s">
        <v>9</v>
      </c>
      <c r="D22" s="8">
        <v>0.35</v>
      </c>
      <c r="E22" s="10">
        <f t="shared" si="1"/>
        <v>3128.79</v>
      </c>
    </row>
    <row r="23" spans="1:7" ht="25.5">
      <c r="A23" s="7" t="s">
        <v>15</v>
      </c>
      <c r="B23" s="8" t="s">
        <v>8</v>
      </c>
      <c r="C23" s="8" t="s">
        <v>9</v>
      </c>
      <c r="D23" s="8">
        <v>1.8</v>
      </c>
      <c r="E23" s="10">
        <f t="shared" si="1"/>
        <v>16090.920000000002</v>
      </c>
    </row>
    <row r="24" spans="1:7" ht="25.5">
      <c r="A24" s="23" t="s">
        <v>31</v>
      </c>
      <c r="B24" s="8" t="s">
        <v>42</v>
      </c>
      <c r="C24" s="8" t="s">
        <v>9</v>
      </c>
      <c r="D24" s="28">
        <f>E24/3/G10</f>
        <v>0.59670783274045236</v>
      </c>
      <c r="E24" s="10">
        <v>5334.21</v>
      </c>
      <c r="G24" s="17"/>
    </row>
    <row r="25" spans="1:7" ht="25.5">
      <c r="A25" s="23" t="s">
        <v>40</v>
      </c>
      <c r="B25" s="24" t="s">
        <v>41</v>
      </c>
      <c r="C25" s="24" t="s">
        <v>36</v>
      </c>
      <c r="D25" s="24" t="s">
        <v>46</v>
      </c>
      <c r="E25" s="26">
        <v>3203.06</v>
      </c>
    </row>
    <row r="26" spans="1:7" ht="25.5">
      <c r="A26" s="7" t="s">
        <v>39</v>
      </c>
      <c r="B26" s="24" t="s">
        <v>41</v>
      </c>
      <c r="C26" s="24" t="s">
        <v>36</v>
      </c>
      <c r="D26" s="24" t="s">
        <v>46</v>
      </c>
      <c r="E26" s="26">
        <v>2427.4899999999998</v>
      </c>
    </row>
    <row r="27" spans="1:7">
      <c r="A27" s="7" t="s">
        <v>35</v>
      </c>
      <c r="B27" s="24" t="s">
        <v>41</v>
      </c>
      <c r="C27" s="24" t="s">
        <v>36</v>
      </c>
      <c r="D27" s="24" t="s">
        <v>46</v>
      </c>
      <c r="E27" s="26">
        <v>14024.06</v>
      </c>
    </row>
    <row r="28" spans="1:7">
      <c r="A28" s="7" t="s">
        <v>38</v>
      </c>
      <c r="B28" s="24" t="s">
        <v>41</v>
      </c>
      <c r="C28" s="24" t="s">
        <v>36</v>
      </c>
      <c r="D28" s="24" t="s">
        <v>46</v>
      </c>
      <c r="E28" s="25">
        <v>4648.45</v>
      </c>
    </row>
    <row r="29" spans="1:7">
      <c r="A29" s="27" t="s">
        <v>52</v>
      </c>
      <c r="B29" s="24" t="s">
        <v>55</v>
      </c>
      <c r="C29" s="24" t="s">
        <v>36</v>
      </c>
      <c r="D29" s="24" t="s">
        <v>47</v>
      </c>
      <c r="E29" s="25">
        <v>1056</v>
      </c>
    </row>
    <row r="30" spans="1:7">
      <c r="A30" s="27" t="s">
        <v>53</v>
      </c>
      <c r="B30" s="24" t="s">
        <v>56</v>
      </c>
      <c r="C30" s="24" t="s">
        <v>36</v>
      </c>
      <c r="D30" s="24" t="s">
        <v>47</v>
      </c>
      <c r="E30" s="25">
        <v>1881</v>
      </c>
    </row>
    <row r="31" spans="1:7">
      <c r="A31" s="27" t="s">
        <v>54</v>
      </c>
      <c r="B31" s="24" t="s">
        <v>56</v>
      </c>
      <c r="C31" s="24" t="s">
        <v>36</v>
      </c>
      <c r="D31" s="24" t="s">
        <v>47</v>
      </c>
      <c r="E31" s="25">
        <v>12440</v>
      </c>
    </row>
    <row r="32" spans="1:7">
      <c r="A32" s="27" t="s">
        <v>54</v>
      </c>
      <c r="B32" s="24" t="s">
        <v>57</v>
      </c>
      <c r="C32" s="24" t="s">
        <v>36</v>
      </c>
      <c r="D32" s="24" t="s">
        <v>47</v>
      </c>
      <c r="E32" s="25">
        <v>97344</v>
      </c>
    </row>
    <row r="33" spans="1:8">
      <c r="A33" s="27" t="s">
        <v>58</v>
      </c>
      <c r="B33" s="24" t="s">
        <v>59</v>
      </c>
      <c r="C33" s="24" t="s">
        <v>36</v>
      </c>
      <c r="D33" s="24" t="s">
        <v>60</v>
      </c>
      <c r="E33" s="25">
        <v>5700</v>
      </c>
    </row>
    <row r="34" spans="1:8" ht="19.5" thickBot="1">
      <c r="A34" s="12" t="s">
        <v>16</v>
      </c>
      <c r="B34" s="13"/>
      <c r="C34" s="13"/>
      <c r="D34" s="14"/>
      <c r="E34" s="15">
        <f>SUM(E12:E33)</f>
        <v>253811.372</v>
      </c>
      <c r="G34" s="17"/>
      <c r="H34" s="17"/>
    </row>
    <row r="35" spans="1:8">
      <c r="A35" s="5"/>
      <c r="B35" s="5"/>
      <c r="C35" s="5"/>
      <c r="D35" s="5"/>
      <c r="E35" s="6"/>
    </row>
    <row r="36" spans="1:8" ht="33" customHeight="1">
      <c r="A36" s="35" t="s">
        <v>61</v>
      </c>
      <c r="B36" s="35"/>
      <c r="C36" s="35"/>
      <c r="D36" s="35"/>
      <c r="E36" s="35"/>
    </row>
    <row r="37" spans="1:8">
      <c r="A37" s="5"/>
      <c r="B37" s="5"/>
      <c r="C37" s="5"/>
      <c r="D37" s="5"/>
      <c r="E37" s="6"/>
    </row>
    <row r="38" spans="1:8" ht="15" customHeight="1">
      <c r="A38" s="35" t="s">
        <v>44</v>
      </c>
      <c r="B38" s="35"/>
      <c r="C38" s="35"/>
      <c r="D38" s="35"/>
      <c r="E38" s="35"/>
    </row>
    <row r="39" spans="1:8">
      <c r="A39" s="5"/>
      <c r="B39" s="5"/>
      <c r="C39" s="5"/>
      <c r="D39" s="5"/>
      <c r="E39" s="6"/>
    </row>
    <row r="40" spans="1:8">
      <c r="A40" s="36" t="s">
        <v>45</v>
      </c>
      <c r="B40" s="36"/>
      <c r="C40" s="36"/>
      <c r="D40" s="36"/>
      <c r="E40" s="36"/>
    </row>
    <row r="41" spans="1:8">
      <c r="A41" s="5"/>
      <c r="B41" s="5"/>
      <c r="C41" s="5"/>
      <c r="D41" s="5"/>
      <c r="E41" s="6"/>
    </row>
    <row r="42" spans="1:8" ht="33.75" customHeight="1">
      <c r="A42" s="35" t="s">
        <v>17</v>
      </c>
      <c r="B42" s="35"/>
      <c r="C42" s="35"/>
      <c r="D42" s="35"/>
      <c r="E42" s="35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37" t="s">
        <v>18</v>
      </c>
      <c r="B45" s="37"/>
      <c r="C45" s="37"/>
      <c r="D45" s="37"/>
      <c r="E45" s="37"/>
    </row>
    <row r="46" spans="1:8">
      <c r="A46" s="5"/>
      <c r="B46" s="5"/>
      <c r="C46" s="5"/>
      <c r="D46" s="5"/>
      <c r="E46" s="6"/>
    </row>
    <row r="47" spans="1:8">
      <c r="A47" s="5" t="s">
        <v>48</v>
      </c>
      <c r="B47" s="5" t="s">
        <v>49</v>
      </c>
      <c r="C47" s="5"/>
      <c r="D47" s="5"/>
      <c r="E47" s="6" t="s">
        <v>21</v>
      </c>
    </row>
    <row r="48" spans="1:8">
      <c r="A48" s="5"/>
      <c r="B48" s="5"/>
      <c r="C48" s="5"/>
      <c r="D48" s="5"/>
      <c r="E48" s="6" t="s">
        <v>23</v>
      </c>
    </row>
    <row r="49" spans="1:5">
      <c r="A49" s="5"/>
      <c r="B49" s="5"/>
      <c r="C49" s="5"/>
      <c r="D49" s="5"/>
      <c r="E49" s="6"/>
    </row>
    <row r="50" spans="1:5">
      <c r="A50" s="5" t="s">
        <v>19</v>
      </c>
      <c r="B50" s="5" t="s">
        <v>33</v>
      </c>
      <c r="C50" s="5"/>
      <c r="D50" s="5"/>
    </row>
    <row r="51" spans="1:5">
      <c r="A51" s="5"/>
      <c r="B51" s="36" t="s">
        <v>50</v>
      </c>
      <c r="C51" s="36"/>
      <c r="D51" s="36"/>
      <c r="E51" s="6" t="s">
        <v>21</v>
      </c>
    </row>
    <row r="52" spans="1:5">
      <c r="A52" s="5"/>
      <c r="B52" s="5"/>
      <c r="C52" s="5"/>
      <c r="D52" s="5"/>
      <c r="E52" s="6" t="s">
        <v>23</v>
      </c>
    </row>
    <row r="53" spans="1:5">
      <c r="A53" s="5"/>
      <c r="B53" s="5"/>
      <c r="C53" s="5"/>
      <c r="D53" s="5"/>
      <c r="E53" s="6"/>
    </row>
    <row r="54" spans="1:5">
      <c r="A54" s="5" t="s">
        <v>24</v>
      </c>
      <c r="B54" s="5" t="s">
        <v>20</v>
      </c>
      <c r="C54" s="5"/>
      <c r="D54" s="5"/>
      <c r="E54" s="6" t="s">
        <v>21</v>
      </c>
    </row>
    <row r="55" spans="1:5">
      <c r="A55" s="5"/>
      <c r="B55" s="38" t="s">
        <v>22</v>
      </c>
      <c r="C55" s="38"/>
      <c r="D55" s="38"/>
      <c r="E55" s="6" t="s">
        <v>23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2024-12-04T06:47:45Z</cp:lastPrinted>
  <dcterms:created xsi:type="dcterms:W3CDTF">2017-03-13T08:54:22Z</dcterms:created>
  <dcterms:modified xsi:type="dcterms:W3CDTF">2025-03-14T07:19:14Z</dcterms:modified>
</cp:coreProperties>
</file>