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20" r:id="rId1"/>
    <sheet name="3 кв" sheetId="19" r:id="rId2"/>
    <sheet name="2 кв" sheetId="18" r:id="rId3"/>
    <sheet name="1 кв" sheetId="17" r:id="rId4"/>
  </sheets>
  <calcPr calcId="125725" iterateDelta="1E-4"/>
</workbook>
</file>

<file path=xl/calcChain.xml><?xml version="1.0" encoding="utf-8"?>
<calcChain xmlns="http://schemas.openxmlformats.org/spreadsheetml/2006/main">
  <c r="E33" i="20"/>
  <c r="D16"/>
  <c r="E18"/>
  <c r="E19"/>
  <c r="E20"/>
  <c r="E21"/>
  <c r="E22"/>
  <c r="E23"/>
  <c r="E24"/>
  <c r="E25"/>
  <c r="E26"/>
  <c r="E17"/>
  <c r="E13"/>
  <c r="E14"/>
  <c r="E15"/>
  <c r="E12"/>
  <c r="E31" i="19"/>
  <c r="E18"/>
  <c r="E19"/>
  <c r="E20"/>
  <c r="E21"/>
  <c r="E22"/>
  <c r="E23"/>
  <c r="E24"/>
  <c r="E25"/>
  <c r="E26"/>
  <c r="E17"/>
  <c r="E13"/>
  <c r="E14"/>
  <c r="E15"/>
  <c r="D16"/>
  <c r="E12"/>
  <c r="E30" i="18"/>
  <c r="D16"/>
  <c r="E18"/>
  <c r="E19"/>
  <c r="E20"/>
  <c r="E21"/>
  <c r="E22"/>
  <c r="E23"/>
  <c r="E24"/>
  <c r="E25"/>
  <c r="E26"/>
  <c r="E17"/>
  <c r="E13"/>
  <c r="E14"/>
  <c r="E15"/>
  <c r="E12"/>
  <c r="E29" i="17"/>
  <c r="D16"/>
  <c r="E13"/>
  <c r="E14"/>
  <c r="E15"/>
  <c r="E17"/>
  <c r="E18"/>
  <c r="E19"/>
  <c r="E20"/>
  <c r="E21"/>
  <c r="E22"/>
  <c r="E23"/>
  <c r="E24"/>
  <c r="E25"/>
  <c r="E26"/>
  <c r="E12"/>
</calcChain>
</file>

<file path=xl/sharedStrings.xml><?xml version="1.0" encoding="utf-8"?>
<sst xmlns="http://schemas.openxmlformats.org/spreadsheetml/2006/main" count="364" uniqueCount="68">
  <si>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</si>
  <si>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</si>
  <si>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</si>
  <si>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</si>
  <si>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</si>
  <si>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</si>
  <si>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</si>
  <si>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</si>
  <si>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</si>
  <si>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</si>
  <si>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</si>
  <si>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</si>
  <si>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</si>
  <si>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</si>
  <si>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</si>
  <si>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</si>
  <si>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</si>
  <si>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</si>
  <si>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</si>
  <si>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</si>
  <si>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</si>
  <si>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</si>
  <si>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</si>
  <si>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</si>
  <si>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</si>
  <si>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</si>
  <si>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</si>
  <si>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</si>
  <si>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</si>
  <si>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</si>
  <si>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</si>
  <si>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Техническое обслуживание узла учета ИТП</t>
  </si>
  <si>
    <t>1. Исполнителем предъявлены к приемке следующие оказанные на основании договора подряда № 77у от 01.05.2015 г. услуги и выполненные работы по содержанию и текущему ремонту общего имущества в МКД расположенного по адресу ул. Ленина,114</t>
  </si>
  <si>
    <t>Уборка подъездов</t>
  </si>
  <si>
    <t>Ведение спецсчета по капремонту</t>
  </si>
  <si>
    <t>по графику</t>
  </si>
  <si>
    <t>руб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</si>
  <si>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114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</si>
  <si>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</si>
  <si>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Электроэнергия ОДН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</si>
  <si>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</si>
  <si>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</si>
  <si>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3. Претензий по выполнению условий Договора Стороны друг к другу не имеют. </t>
  </si>
  <si>
    <t>Работы, выполняемые в целях надлежащего содержания систем вентиляции и дымоудаления мкд</t>
  </si>
  <si>
    <t>Водоснабжениеи водоотведение ОДН</t>
  </si>
  <si>
    <t>тариф</t>
  </si>
  <si>
    <t>Миткалов П.Н.</t>
  </si>
  <si>
    <t>Составил:</t>
  </si>
  <si>
    <t>Начальник ПЭО Лебедева О.И</t>
  </si>
  <si>
    <t>"01" апреля 2024 г</t>
  </si>
  <si>
    <t>2. Всего за период с 01.01.2024 г по 31.03.2024 г. выполнено работ (оказанно услуг) на общую сумму 166112 (сто шестьдесят шесть тысяч сто двенадцать) рублей 54 коп.</t>
  </si>
  <si>
    <t>"01" июля 2024 г</t>
  </si>
  <si>
    <t>Замена водосточных труб</t>
  </si>
  <si>
    <t>июнь</t>
  </si>
  <si>
    <t>смета</t>
  </si>
  <si>
    <t>2. Всего за период с 01.01.2024 г по 30.06.2024 г. выполнено работ (оказанно услуг) на общую сумму 322803 (триста двадцать две тысячи восемьсот три) рубля 99  коп.</t>
  </si>
  <si>
    <t>"01" октября 2024 г</t>
  </si>
  <si>
    <t>Смена ламп накаливания</t>
  </si>
  <si>
    <t>июль</t>
  </si>
  <si>
    <t>2. Всего за период с 01.01.2024 г по 30.09.2024 г. выполнено работ (оказанно услуг) на общую сумму 477946 (четыреста семьдесят семь тысяч девятьсот сорок шесть) рублей 89 коп.</t>
  </si>
  <si>
    <t>Ефимова Т.И.</t>
  </si>
  <si>
    <t>"01" января 2025 г</t>
  </si>
  <si>
    <t>Установка датчика движения</t>
  </si>
  <si>
    <t>декабрь</t>
  </si>
  <si>
    <t>Покупка почтовых ящиков</t>
  </si>
  <si>
    <t>январь</t>
  </si>
  <si>
    <t>счет</t>
  </si>
  <si>
    <t>2. Всего за период с 01.01.2024 г по 31.12.2024 г. выполнено работ (оказанно услуг) на общую сумму 679007 (шестьсот семьдесят девять тысяч семь) рублей 05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</si>
</sst>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topLeftCell="A23" workbookViewId="0">
      <selection activeCell="A29" sqref="A29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35.2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37" t="s">
        <v>61</v>
      </c>
      <c r="E4" s="37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8" t="s">
        <v>37</v>
      </c>
      <c r="B7" s="38"/>
      <c r="C7" s="38"/>
      <c r="D7" s="38"/>
      <c r="E7" s="38"/>
    </row>
    <row r="8" spans="1:7">
      <c r="A8" s="3"/>
      <c r="B8" s="3"/>
      <c r="C8" s="3"/>
      <c r="D8" s="3"/>
      <c r="E8" s="4"/>
    </row>
    <row r="9" spans="1:7" ht="45.75" customHeight="1">
      <c r="A9" s="38" t="s">
        <v>32</v>
      </c>
      <c r="B9" s="38"/>
      <c r="C9" s="38"/>
      <c r="D9" s="38"/>
      <c r="E9" s="38"/>
    </row>
    <row r="10" spans="1:7" ht="15.75" thickBot="1">
      <c r="A10" s="5"/>
      <c r="B10" s="5"/>
      <c r="C10" s="5"/>
      <c r="D10" s="5"/>
      <c r="E10" s="6"/>
      <c r="G10">
        <v>2576.9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D12*$G$10*12</f>
        <v>25665.923999999999</v>
      </c>
    </row>
    <row r="13" spans="1:7" ht="39.75" customHeight="1">
      <c r="A13" s="7" t="s">
        <v>43</v>
      </c>
      <c r="B13" s="8" t="s">
        <v>8</v>
      </c>
      <c r="C13" s="8" t="s">
        <v>9</v>
      </c>
      <c r="D13" s="9">
        <v>0.89</v>
      </c>
      <c r="E13" s="10">
        <f t="shared" ref="E13:E15" si="0">D13*$G$10*12</f>
        <v>27521.292000000001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0.77</v>
      </c>
      <c r="E14" s="10">
        <f t="shared" si="0"/>
        <v>23810.556000000004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0.67</v>
      </c>
      <c r="E15" s="10">
        <f t="shared" si="0"/>
        <v>20718.276000000002</v>
      </c>
    </row>
    <row r="16" spans="1:7" ht="51">
      <c r="A16" s="7" t="s">
        <v>30</v>
      </c>
      <c r="B16" s="8" t="s">
        <v>8</v>
      </c>
      <c r="C16" s="8" t="s">
        <v>9</v>
      </c>
      <c r="D16" s="26">
        <f>E16/12/G10</f>
        <v>0.17999987064560777</v>
      </c>
      <c r="E16" s="29">
        <v>5566.1</v>
      </c>
      <c r="G16" s="17"/>
    </row>
    <row r="17" spans="1:8">
      <c r="A17" s="7" t="s">
        <v>11</v>
      </c>
      <c r="B17" s="8" t="s">
        <v>8</v>
      </c>
      <c r="C17" s="8" t="s">
        <v>9</v>
      </c>
      <c r="D17" s="9">
        <v>0.22</v>
      </c>
      <c r="E17" s="10">
        <f>D17*$G$10*12</f>
        <v>6803.0159999999996</v>
      </c>
      <c r="G17" s="17"/>
    </row>
    <row r="18" spans="1:8" ht="25.5">
      <c r="A18" s="7" t="s">
        <v>10</v>
      </c>
      <c r="B18" s="8" t="s">
        <v>35</v>
      </c>
      <c r="C18" s="8" t="s">
        <v>9</v>
      </c>
      <c r="D18" s="8">
        <v>4.24</v>
      </c>
      <c r="E18" s="10">
        <f t="shared" ref="E18:E26" si="1">D18*$G$10*12</f>
        <v>131112.67200000002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1"/>
        <v>107611.34400000001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30304.344000000001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18862.908000000003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10822.98</v>
      </c>
    </row>
    <row r="23" spans="1:8" ht="25.5">
      <c r="A23" s="7" t="s">
        <v>16</v>
      </c>
      <c r="B23" s="8" t="s">
        <v>8</v>
      </c>
      <c r="C23" s="8" t="s">
        <v>9</v>
      </c>
      <c r="D23" s="8">
        <v>1.27</v>
      </c>
      <c r="E23" s="10">
        <f t="shared" si="1"/>
        <v>39271.955999999998</v>
      </c>
    </row>
    <row r="24" spans="1:8" ht="25.5">
      <c r="A24" s="23" t="s">
        <v>31</v>
      </c>
      <c r="B24" s="8" t="s">
        <v>8</v>
      </c>
      <c r="C24" s="8" t="s">
        <v>9</v>
      </c>
      <c r="D24" s="8">
        <v>1.03</v>
      </c>
      <c r="E24" s="10">
        <f t="shared" si="1"/>
        <v>31850.484000000004</v>
      </c>
      <c r="G24" s="17"/>
      <c r="H24" s="17"/>
    </row>
    <row r="25" spans="1:8">
      <c r="A25" s="23" t="s">
        <v>33</v>
      </c>
      <c r="B25" s="8" t="s">
        <v>35</v>
      </c>
      <c r="C25" s="8" t="s">
        <v>9</v>
      </c>
      <c r="D25" s="8">
        <v>1.95</v>
      </c>
      <c r="E25" s="10">
        <f t="shared" si="1"/>
        <v>60299.46</v>
      </c>
      <c r="G25" s="17"/>
      <c r="H25" s="17"/>
    </row>
    <row r="26" spans="1:8">
      <c r="A26" s="23" t="s">
        <v>34</v>
      </c>
      <c r="B26" s="8" t="s">
        <v>40</v>
      </c>
      <c r="C26" s="8" t="s">
        <v>36</v>
      </c>
      <c r="D26" s="8">
        <v>0.5</v>
      </c>
      <c r="E26" s="10">
        <f t="shared" si="1"/>
        <v>15461.400000000001</v>
      </c>
      <c r="G26" s="17"/>
      <c r="H26" s="17"/>
    </row>
    <row r="27" spans="1:8">
      <c r="A27" s="7" t="s">
        <v>44</v>
      </c>
      <c r="B27" s="8" t="s">
        <v>40</v>
      </c>
      <c r="C27" s="25" t="s">
        <v>36</v>
      </c>
      <c r="D27" s="8" t="s">
        <v>45</v>
      </c>
      <c r="E27" s="24">
        <v>38928.76</v>
      </c>
      <c r="G27" s="17"/>
      <c r="H27" s="17"/>
    </row>
    <row r="28" spans="1:8">
      <c r="A28" s="7" t="s">
        <v>39</v>
      </c>
      <c r="B28" s="8" t="s">
        <v>40</v>
      </c>
      <c r="C28" s="25" t="s">
        <v>36</v>
      </c>
      <c r="D28" s="8" t="s">
        <v>45</v>
      </c>
      <c r="E28" s="24">
        <v>34669.58</v>
      </c>
      <c r="G28" s="17"/>
      <c r="H28" s="17"/>
    </row>
    <row r="29" spans="1:8">
      <c r="A29" s="31" t="s">
        <v>64</v>
      </c>
      <c r="B29" s="25" t="s">
        <v>65</v>
      </c>
      <c r="C29" s="25" t="s">
        <v>36</v>
      </c>
      <c r="D29" s="25" t="s">
        <v>66</v>
      </c>
      <c r="E29" s="32">
        <v>36921</v>
      </c>
      <c r="G29" s="17"/>
      <c r="H29" s="17"/>
    </row>
    <row r="30" spans="1:8">
      <c r="A30" s="31" t="s">
        <v>52</v>
      </c>
      <c r="B30" s="25" t="s">
        <v>53</v>
      </c>
      <c r="C30" s="25" t="s">
        <v>36</v>
      </c>
      <c r="D30" s="25" t="s">
        <v>54</v>
      </c>
      <c r="E30" s="32">
        <v>6900</v>
      </c>
      <c r="G30" s="17"/>
      <c r="H30" s="17"/>
    </row>
    <row r="31" spans="1:8">
      <c r="A31" s="31" t="s">
        <v>57</v>
      </c>
      <c r="B31" s="25" t="s">
        <v>58</v>
      </c>
      <c r="C31" s="25" t="s">
        <v>36</v>
      </c>
      <c r="D31" s="25" t="s">
        <v>54</v>
      </c>
      <c r="E31" s="32">
        <v>1005</v>
      </c>
      <c r="G31" s="17"/>
      <c r="H31" s="17"/>
    </row>
    <row r="32" spans="1:8">
      <c r="A32" s="31" t="s">
        <v>62</v>
      </c>
      <c r="B32" s="25" t="s">
        <v>63</v>
      </c>
      <c r="C32" s="25" t="s">
        <v>36</v>
      </c>
      <c r="D32" s="25" t="s">
        <v>54</v>
      </c>
      <c r="E32" s="32">
        <v>1900</v>
      </c>
      <c r="G32" s="17"/>
      <c r="H32" s="17"/>
    </row>
    <row r="33" spans="1:8" ht="19.5" thickBot="1">
      <c r="A33" s="12" t="s">
        <v>17</v>
      </c>
      <c r="B33" s="13"/>
      <c r="C33" s="13"/>
      <c r="D33" s="14"/>
      <c r="E33" s="15">
        <f>SUM(E12:E32)</f>
        <v>676007.05200000003</v>
      </c>
      <c r="G33" s="17"/>
      <c r="H33" s="17"/>
    </row>
    <row r="34" spans="1:8">
      <c r="A34" s="5"/>
      <c r="B34" s="5"/>
      <c r="C34" s="5"/>
      <c r="D34" s="5"/>
      <c r="E34" s="6"/>
    </row>
    <row r="35" spans="1:8" ht="33" customHeight="1">
      <c r="A35" s="38" t="s">
        <v>67</v>
      </c>
      <c r="B35" s="38"/>
      <c r="C35" s="38"/>
      <c r="D35" s="38"/>
      <c r="E35" s="38"/>
      <c r="H35" s="17"/>
    </row>
    <row r="36" spans="1:8">
      <c r="A36" s="5"/>
      <c r="B36" s="5"/>
      <c r="C36" s="5"/>
      <c r="D36" s="5"/>
      <c r="E36" s="6"/>
    </row>
    <row r="37" spans="1:8" ht="15" customHeight="1">
      <c r="A37" s="38" t="s">
        <v>41</v>
      </c>
      <c r="B37" s="38"/>
      <c r="C37" s="38"/>
      <c r="D37" s="38"/>
      <c r="E37" s="38"/>
    </row>
    <row r="38" spans="1:8">
      <c r="A38" s="5"/>
      <c r="B38" s="5"/>
      <c r="C38" s="5"/>
      <c r="D38" s="5"/>
      <c r="E38" s="6"/>
    </row>
    <row r="39" spans="1:8">
      <c r="A39" s="39" t="s">
        <v>42</v>
      </c>
      <c r="B39" s="39"/>
      <c r="C39" s="39"/>
      <c r="D39" s="39"/>
      <c r="E39" s="39"/>
    </row>
    <row r="40" spans="1:8">
      <c r="A40" s="5"/>
      <c r="B40" s="5"/>
      <c r="C40" s="5"/>
      <c r="D40" s="5"/>
      <c r="E40" s="6"/>
    </row>
    <row r="41" spans="1:8" ht="32.25" customHeight="1">
      <c r="A41" s="38" t="s">
        <v>18</v>
      </c>
      <c r="B41" s="38"/>
      <c r="C41" s="38"/>
      <c r="D41" s="38"/>
      <c r="E41" s="38"/>
    </row>
    <row r="42" spans="1:8">
      <c r="A42" s="5"/>
      <c r="B42" s="5"/>
      <c r="C42" s="5"/>
      <c r="D42" s="5"/>
      <c r="E42" s="6"/>
    </row>
    <row r="43" spans="1:8">
      <c r="A43" s="5"/>
      <c r="B43" s="5"/>
      <c r="C43" s="5"/>
      <c r="D43" s="5"/>
      <c r="E43" s="6"/>
    </row>
    <row r="44" spans="1:8">
      <c r="A44" s="40" t="s">
        <v>19</v>
      </c>
      <c r="B44" s="40"/>
      <c r="C44" s="40"/>
      <c r="D44" s="40"/>
      <c r="E44" s="40"/>
    </row>
    <row r="45" spans="1:8">
      <c r="A45" s="5"/>
      <c r="B45" s="5"/>
      <c r="C45" s="5"/>
      <c r="D45" s="5"/>
      <c r="E45" s="6"/>
    </row>
    <row r="46" spans="1:8">
      <c r="A46" s="5" t="s">
        <v>47</v>
      </c>
      <c r="B46" s="5" t="s">
        <v>48</v>
      </c>
      <c r="C46" s="5"/>
      <c r="D46" s="5"/>
      <c r="E46" s="6" t="s">
        <v>22</v>
      </c>
    </row>
    <row r="47" spans="1:8">
      <c r="A47" s="5"/>
      <c r="B47" s="5"/>
      <c r="C47" s="5"/>
      <c r="D47" s="5"/>
      <c r="E47" s="6" t="s">
        <v>24</v>
      </c>
    </row>
    <row r="48" spans="1:8">
      <c r="A48" s="5"/>
      <c r="B48" s="5"/>
      <c r="C48" s="5"/>
      <c r="D48" s="5"/>
      <c r="E48" s="6"/>
    </row>
    <row r="49" spans="1:5">
      <c r="A49" s="5" t="s">
        <v>20</v>
      </c>
      <c r="B49" s="5" t="s">
        <v>38</v>
      </c>
      <c r="C49" s="5"/>
      <c r="D49" s="5"/>
    </row>
    <row r="50" spans="1:5">
      <c r="A50" s="5"/>
      <c r="B50" s="39" t="s">
        <v>60</v>
      </c>
      <c r="C50" s="39"/>
      <c r="D50" s="39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25</v>
      </c>
      <c r="B53" s="5" t="s">
        <v>21</v>
      </c>
      <c r="C53" s="5"/>
      <c r="D53" s="5"/>
      <c r="E53" s="6" t="s">
        <v>22</v>
      </c>
    </row>
    <row r="54" spans="1:5">
      <c r="A54" s="5"/>
      <c r="B54" s="34" t="s">
        <v>23</v>
      </c>
      <c r="C54" s="34"/>
      <c r="D54" s="34"/>
      <c r="E54" s="6" t="s">
        <v>24</v>
      </c>
    </row>
    <row r="55" spans="1:5">
      <c r="A55" s="5"/>
      <c r="B55" s="5"/>
      <c r="C55" s="5"/>
      <c r="D55" s="5"/>
      <c r="E55" s="6"/>
    </row>
  </sheetData>
  <mergeCells count="12">
    <mergeCell ref="B54:D54"/>
    <mergeCell ref="A1:E1"/>
    <mergeCell ref="A2:E2"/>
    <mergeCell ref="D4:E4"/>
    <mergeCell ref="A7:E7"/>
    <mergeCell ref="A9:E9"/>
    <mergeCell ref="A35:E35"/>
    <mergeCell ref="A37:E37"/>
    <mergeCell ref="A39:E39"/>
    <mergeCell ref="A41:E41"/>
    <mergeCell ref="A44:E44"/>
    <mergeCell ref="B50:D50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3"/>
  <sheetViews>
    <sheetView topLeftCell="A28" workbookViewId="0">
      <selection activeCell="B48" sqref="B48:D4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35.2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7" t="s">
        <v>56</v>
      </c>
      <c r="E4" s="37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8" t="s">
        <v>37</v>
      </c>
      <c r="B7" s="38"/>
      <c r="C7" s="38"/>
      <c r="D7" s="38"/>
      <c r="E7" s="38"/>
    </row>
    <row r="8" spans="1:7">
      <c r="A8" s="3"/>
      <c r="B8" s="3"/>
      <c r="C8" s="3"/>
      <c r="D8" s="3"/>
      <c r="E8" s="4"/>
    </row>
    <row r="9" spans="1:7" ht="45.75" customHeight="1">
      <c r="A9" s="38" t="s">
        <v>32</v>
      </c>
      <c r="B9" s="38"/>
      <c r="C9" s="38"/>
      <c r="D9" s="38"/>
      <c r="E9" s="38"/>
    </row>
    <row r="10" spans="1:7" ht="15.75" thickBot="1">
      <c r="A10" s="5"/>
      <c r="B10" s="5"/>
      <c r="C10" s="5"/>
      <c r="D10" s="5"/>
      <c r="E10" s="6"/>
      <c r="G10">
        <v>2576.9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D12*$G$10*9</f>
        <v>19249.442999999999</v>
      </c>
    </row>
    <row r="13" spans="1:7" ht="39.75" customHeight="1">
      <c r="A13" s="7" t="s">
        <v>43</v>
      </c>
      <c r="B13" s="8" t="s">
        <v>8</v>
      </c>
      <c r="C13" s="8" t="s">
        <v>9</v>
      </c>
      <c r="D13" s="9">
        <v>0.89</v>
      </c>
      <c r="E13" s="10">
        <f t="shared" ref="E13:E15" si="0">D13*$G$10*9</f>
        <v>20640.969000000001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0.77</v>
      </c>
      <c r="E14" s="10">
        <f t="shared" si="0"/>
        <v>17857.917000000001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0.67</v>
      </c>
      <c r="E15" s="10">
        <f t="shared" si="0"/>
        <v>15538.707000000002</v>
      </c>
    </row>
    <row r="16" spans="1:7" ht="51">
      <c r="A16" s="7" t="s">
        <v>30</v>
      </c>
      <c r="B16" s="8" t="s">
        <v>8</v>
      </c>
      <c r="C16" s="8" t="s">
        <v>9</v>
      </c>
      <c r="D16" s="26">
        <f>E16/9/G10</f>
        <v>0.23999982752747706</v>
      </c>
      <c r="E16" s="29">
        <v>5566.1</v>
      </c>
      <c r="G16" s="17"/>
    </row>
    <row r="17" spans="1:8">
      <c r="A17" s="7" t="s">
        <v>11</v>
      </c>
      <c r="B17" s="8" t="s">
        <v>8</v>
      </c>
      <c r="C17" s="8" t="s">
        <v>9</v>
      </c>
      <c r="D17" s="9">
        <v>0.22</v>
      </c>
      <c r="E17" s="10">
        <f>D17*$G$10*9</f>
        <v>5102.2619999999997</v>
      </c>
      <c r="G17" s="17"/>
    </row>
    <row r="18" spans="1:8" ht="25.5">
      <c r="A18" s="7" t="s">
        <v>10</v>
      </c>
      <c r="B18" s="8" t="s">
        <v>35</v>
      </c>
      <c r="C18" s="8" t="s">
        <v>9</v>
      </c>
      <c r="D18" s="8">
        <v>4.24</v>
      </c>
      <c r="E18" s="10">
        <f t="shared" ref="E18:E26" si="1">D18*$G$10*9</f>
        <v>98334.504000000001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1"/>
        <v>80708.508000000002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22728.258000000002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14147.181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8117.2349999999997</v>
      </c>
    </row>
    <row r="23" spans="1:8" ht="25.5">
      <c r="A23" s="7" t="s">
        <v>16</v>
      </c>
      <c r="B23" s="8" t="s">
        <v>8</v>
      </c>
      <c r="C23" s="8" t="s">
        <v>9</v>
      </c>
      <c r="D23" s="8">
        <v>1.27</v>
      </c>
      <c r="E23" s="10">
        <f t="shared" si="1"/>
        <v>29453.967000000001</v>
      </c>
    </row>
    <row r="24" spans="1:8" ht="25.5">
      <c r="A24" s="23" t="s">
        <v>31</v>
      </c>
      <c r="B24" s="8" t="s">
        <v>8</v>
      </c>
      <c r="C24" s="8" t="s">
        <v>9</v>
      </c>
      <c r="D24" s="8">
        <v>1.03</v>
      </c>
      <c r="E24" s="10">
        <f t="shared" si="1"/>
        <v>23887.863000000005</v>
      </c>
      <c r="G24" s="17"/>
      <c r="H24" s="17"/>
    </row>
    <row r="25" spans="1:8">
      <c r="A25" s="23" t="s">
        <v>33</v>
      </c>
      <c r="B25" s="8" t="s">
        <v>35</v>
      </c>
      <c r="C25" s="8" t="s">
        <v>9</v>
      </c>
      <c r="D25" s="8">
        <v>1.95</v>
      </c>
      <c r="E25" s="10">
        <f t="shared" si="1"/>
        <v>45224.595000000001</v>
      </c>
      <c r="G25" s="17"/>
      <c r="H25" s="17"/>
    </row>
    <row r="26" spans="1:8">
      <c r="A26" s="23" t="s">
        <v>34</v>
      </c>
      <c r="B26" s="8" t="s">
        <v>40</v>
      </c>
      <c r="C26" s="8" t="s">
        <v>36</v>
      </c>
      <c r="D26" s="8">
        <v>0.5</v>
      </c>
      <c r="E26" s="10">
        <f t="shared" si="1"/>
        <v>11596.050000000001</v>
      </c>
      <c r="G26" s="17"/>
      <c r="H26" s="17"/>
    </row>
    <row r="27" spans="1:8">
      <c r="A27" s="7" t="s">
        <v>44</v>
      </c>
      <c r="B27" s="8" t="s">
        <v>40</v>
      </c>
      <c r="C27" s="25" t="s">
        <v>36</v>
      </c>
      <c r="D27" s="8" t="s">
        <v>45</v>
      </c>
      <c r="E27" s="24">
        <v>31260.400000000001</v>
      </c>
      <c r="G27" s="17"/>
      <c r="H27" s="17"/>
    </row>
    <row r="28" spans="1:8">
      <c r="A28" s="7" t="s">
        <v>39</v>
      </c>
      <c r="B28" s="8" t="s">
        <v>40</v>
      </c>
      <c r="C28" s="25" t="s">
        <v>36</v>
      </c>
      <c r="D28" s="8" t="s">
        <v>45</v>
      </c>
      <c r="E28" s="24">
        <v>20627.93</v>
      </c>
      <c r="G28" s="17"/>
      <c r="H28" s="17"/>
    </row>
    <row r="29" spans="1:8">
      <c r="A29" s="31" t="s">
        <v>52</v>
      </c>
      <c r="B29" s="25" t="s">
        <v>53</v>
      </c>
      <c r="C29" s="25" t="s">
        <v>36</v>
      </c>
      <c r="D29" s="25" t="s">
        <v>54</v>
      </c>
      <c r="E29" s="32">
        <v>6900</v>
      </c>
      <c r="G29" s="17"/>
      <c r="H29" s="17"/>
    </row>
    <row r="30" spans="1:8">
      <c r="A30" s="31" t="s">
        <v>57</v>
      </c>
      <c r="B30" s="25" t="s">
        <v>58</v>
      </c>
      <c r="C30" s="25" t="s">
        <v>36</v>
      </c>
      <c r="D30" s="25" t="s">
        <v>54</v>
      </c>
      <c r="E30" s="32">
        <v>1005</v>
      </c>
      <c r="G30" s="17"/>
      <c r="H30" s="17"/>
    </row>
    <row r="31" spans="1:8" ht="19.5" thickBot="1">
      <c r="A31" s="12" t="s">
        <v>17</v>
      </c>
      <c r="B31" s="13"/>
      <c r="C31" s="13"/>
      <c r="D31" s="14"/>
      <c r="E31" s="15">
        <f>SUM(E12:E30)</f>
        <v>477946.88900000008</v>
      </c>
      <c r="G31" s="17"/>
      <c r="H31" s="17"/>
    </row>
    <row r="32" spans="1:8">
      <c r="A32" s="5"/>
      <c r="B32" s="5"/>
      <c r="C32" s="5"/>
      <c r="D32" s="5"/>
      <c r="E32" s="6"/>
    </row>
    <row r="33" spans="1:8" ht="33" customHeight="1">
      <c r="A33" s="38" t="s">
        <v>59</v>
      </c>
      <c r="B33" s="38"/>
      <c r="C33" s="38"/>
      <c r="D33" s="38"/>
      <c r="E33" s="38"/>
      <c r="H33" s="17"/>
    </row>
    <row r="34" spans="1:8">
      <c r="A34" s="5"/>
      <c r="B34" s="5"/>
      <c r="C34" s="5"/>
      <c r="D34" s="5"/>
      <c r="E34" s="6"/>
    </row>
    <row r="35" spans="1:8" ht="15" customHeight="1">
      <c r="A35" s="38" t="s">
        <v>41</v>
      </c>
      <c r="B35" s="38"/>
      <c r="C35" s="38"/>
      <c r="D35" s="38"/>
      <c r="E35" s="38"/>
    </row>
    <row r="36" spans="1:8">
      <c r="A36" s="5"/>
      <c r="B36" s="5"/>
      <c r="C36" s="5"/>
      <c r="D36" s="5"/>
      <c r="E36" s="6"/>
    </row>
    <row r="37" spans="1:8">
      <c r="A37" s="39" t="s">
        <v>42</v>
      </c>
      <c r="B37" s="39"/>
      <c r="C37" s="39"/>
      <c r="D37" s="39"/>
      <c r="E37" s="39"/>
    </row>
    <row r="38" spans="1:8">
      <c r="A38" s="5"/>
      <c r="B38" s="5"/>
      <c r="C38" s="5"/>
      <c r="D38" s="5"/>
      <c r="E38" s="6"/>
    </row>
    <row r="39" spans="1:8" ht="32.25" customHeight="1">
      <c r="A39" s="38" t="s">
        <v>18</v>
      </c>
      <c r="B39" s="38"/>
      <c r="C39" s="38"/>
      <c r="D39" s="38"/>
      <c r="E39" s="38"/>
    </row>
    <row r="40" spans="1:8">
      <c r="A40" s="5"/>
      <c r="B40" s="5"/>
      <c r="C40" s="5"/>
      <c r="D40" s="5"/>
      <c r="E40" s="6"/>
    </row>
    <row r="41" spans="1:8">
      <c r="A41" s="5"/>
      <c r="B41" s="5"/>
      <c r="C41" s="5"/>
      <c r="D41" s="5"/>
      <c r="E41" s="6"/>
    </row>
    <row r="42" spans="1:8">
      <c r="A42" s="40" t="s">
        <v>19</v>
      </c>
      <c r="B42" s="40"/>
      <c r="C42" s="40"/>
      <c r="D42" s="40"/>
      <c r="E42" s="40"/>
    </row>
    <row r="43" spans="1:8">
      <c r="A43" s="5"/>
      <c r="B43" s="5"/>
      <c r="C43" s="5"/>
      <c r="D43" s="5"/>
      <c r="E43" s="6"/>
    </row>
    <row r="44" spans="1:8">
      <c r="A44" s="5" t="s">
        <v>47</v>
      </c>
      <c r="B44" s="5" t="s">
        <v>48</v>
      </c>
      <c r="C44" s="5"/>
      <c r="D44" s="5"/>
      <c r="E44" s="6" t="s">
        <v>22</v>
      </c>
    </row>
    <row r="45" spans="1:8">
      <c r="A45" s="5"/>
      <c r="B45" s="5"/>
      <c r="C45" s="5"/>
      <c r="D45" s="5"/>
      <c r="E45" s="6" t="s">
        <v>24</v>
      </c>
    </row>
    <row r="46" spans="1:8">
      <c r="A46" s="5"/>
      <c r="B46" s="5"/>
      <c r="C46" s="5"/>
      <c r="D46" s="5"/>
      <c r="E46" s="6"/>
    </row>
    <row r="47" spans="1:8">
      <c r="A47" s="5" t="s">
        <v>20</v>
      </c>
      <c r="B47" s="5" t="s">
        <v>38</v>
      </c>
      <c r="C47" s="5"/>
      <c r="D47" s="5"/>
    </row>
    <row r="48" spans="1:8">
      <c r="A48" s="5"/>
      <c r="B48" s="39" t="s">
        <v>60</v>
      </c>
      <c r="C48" s="39"/>
      <c r="D48" s="39"/>
      <c r="E48" s="6" t="s">
        <v>22</v>
      </c>
    </row>
    <row r="49" spans="1:5">
      <c r="A49" s="5"/>
      <c r="B49" s="5"/>
      <c r="C49" s="5"/>
      <c r="D49" s="5"/>
      <c r="E49" s="6" t="s">
        <v>24</v>
      </c>
    </row>
    <row r="50" spans="1:5">
      <c r="A50" s="5"/>
      <c r="B50" s="5"/>
      <c r="C50" s="5"/>
      <c r="D50" s="5"/>
      <c r="E50" s="6"/>
    </row>
    <row r="51" spans="1:5">
      <c r="A51" s="5" t="s">
        <v>25</v>
      </c>
      <c r="B51" s="5" t="s">
        <v>21</v>
      </c>
      <c r="C51" s="5"/>
      <c r="D51" s="5"/>
      <c r="E51" s="6" t="s">
        <v>22</v>
      </c>
    </row>
    <row r="52" spans="1:5">
      <c r="A52" s="5"/>
      <c r="B52" s="34" t="s">
        <v>23</v>
      </c>
      <c r="C52" s="34"/>
      <c r="D52" s="34"/>
      <c r="E52" s="6" t="s">
        <v>24</v>
      </c>
    </row>
    <row r="53" spans="1:5">
      <c r="A53" s="5"/>
      <c r="B53" s="5"/>
      <c r="C53" s="5"/>
      <c r="D53" s="5"/>
      <c r="E53" s="6"/>
    </row>
  </sheetData>
  <mergeCells count="12">
    <mergeCell ref="B52:D52"/>
    <mergeCell ref="A1:E1"/>
    <mergeCell ref="A2:E2"/>
    <mergeCell ref="D4:E4"/>
    <mergeCell ref="A7:E7"/>
    <mergeCell ref="A9:E9"/>
    <mergeCell ref="A33:E33"/>
    <mergeCell ref="A35:E35"/>
    <mergeCell ref="A37:E37"/>
    <mergeCell ref="A39:E39"/>
    <mergeCell ref="A42:E42"/>
    <mergeCell ref="B48:D48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topLeftCell="A17" workbookViewId="0">
      <selection activeCell="H31" sqref="H31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35.2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7" t="s">
        <v>51</v>
      </c>
      <c r="E4" s="37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8" t="s">
        <v>37</v>
      </c>
      <c r="B7" s="38"/>
      <c r="C7" s="38"/>
      <c r="D7" s="38"/>
      <c r="E7" s="38"/>
    </row>
    <row r="8" spans="1:7">
      <c r="A8" s="3"/>
      <c r="B8" s="3"/>
      <c r="C8" s="3"/>
      <c r="D8" s="3"/>
      <c r="E8" s="4"/>
    </row>
    <row r="9" spans="1:7" ht="45.75" customHeight="1">
      <c r="A9" s="38" t="s">
        <v>32</v>
      </c>
      <c r="B9" s="38"/>
      <c r="C9" s="38"/>
      <c r="D9" s="38"/>
      <c r="E9" s="38"/>
    </row>
    <row r="10" spans="1:7" ht="15.75" thickBot="1">
      <c r="A10" s="5"/>
      <c r="B10" s="5"/>
      <c r="C10" s="5"/>
      <c r="D10" s="5"/>
      <c r="E10" s="6"/>
      <c r="G10">
        <v>2576.9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D12*$G$10*6</f>
        <v>12832.962</v>
      </c>
    </row>
    <row r="13" spans="1:7" ht="39.75" customHeight="1">
      <c r="A13" s="7" t="s">
        <v>43</v>
      </c>
      <c r="B13" s="8" t="s">
        <v>8</v>
      </c>
      <c r="C13" s="8" t="s">
        <v>9</v>
      </c>
      <c r="D13" s="9">
        <v>0.89</v>
      </c>
      <c r="E13" s="10">
        <f t="shared" ref="E13:E15" si="0">D13*$G$10*6</f>
        <v>13760.646000000001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0.77</v>
      </c>
      <c r="E14" s="10">
        <f t="shared" si="0"/>
        <v>11905.278000000002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0.67</v>
      </c>
      <c r="E15" s="10">
        <f t="shared" si="0"/>
        <v>10359.138000000001</v>
      </c>
    </row>
    <row r="16" spans="1:7" ht="51">
      <c r="A16" s="7" t="s">
        <v>30</v>
      </c>
      <c r="B16" s="8" t="s">
        <v>8</v>
      </c>
      <c r="C16" s="8" t="s">
        <v>9</v>
      </c>
      <c r="D16" s="26">
        <f>E16/6/G10</f>
        <v>0.35999974129121554</v>
      </c>
      <c r="E16" s="29">
        <v>5566.1</v>
      </c>
      <c r="G16" s="17"/>
    </row>
    <row r="17" spans="1:8">
      <c r="A17" s="7" t="s">
        <v>11</v>
      </c>
      <c r="B17" s="8" t="s">
        <v>8</v>
      </c>
      <c r="C17" s="8" t="s">
        <v>9</v>
      </c>
      <c r="D17" s="9">
        <v>0.22</v>
      </c>
      <c r="E17" s="10">
        <f>D17*$G$10*6</f>
        <v>3401.5079999999998</v>
      </c>
      <c r="G17" s="17"/>
    </row>
    <row r="18" spans="1:8" ht="25.5">
      <c r="A18" s="7" t="s">
        <v>10</v>
      </c>
      <c r="B18" s="8" t="s">
        <v>35</v>
      </c>
      <c r="C18" s="8" t="s">
        <v>9</v>
      </c>
      <c r="D18" s="8">
        <v>4.24</v>
      </c>
      <c r="E18" s="10">
        <f t="shared" ref="E18:E26" si="1">D18*$G$10*6</f>
        <v>65556.33600000001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1"/>
        <v>53805.672000000006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15152.172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9431.4540000000015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5411.49</v>
      </c>
    </row>
    <row r="23" spans="1:8" ht="25.5">
      <c r="A23" s="7" t="s">
        <v>16</v>
      </c>
      <c r="B23" s="8" t="s">
        <v>8</v>
      </c>
      <c r="C23" s="8" t="s">
        <v>9</v>
      </c>
      <c r="D23" s="8">
        <v>1.27</v>
      </c>
      <c r="E23" s="10">
        <f t="shared" si="1"/>
        <v>19635.977999999999</v>
      </c>
    </row>
    <row r="24" spans="1:8" ht="25.5">
      <c r="A24" s="23" t="s">
        <v>31</v>
      </c>
      <c r="B24" s="8" t="s">
        <v>8</v>
      </c>
      <c r="C24" s="8" t="s">
        <v>9</v>
      </c>
      <c r="D24" s="8">
        <v>1.03</v>
      </c>
      <c r="E24" s="10">
        <f t="shared" si="1"/>
        <v>15925.242000000002</v>
      </c>
      <c r="G24" s="17"/>
      <c r="H24" s="17"/>
    </row>
    <row r="25" spans="1:8">
      <c r="A25" s="23" t="s">
        <v>33</v>
      </c>
      <c r="B25" s="8" t="s">
        <v>35</v>
      </c>
      <c r="C25" s="8" t="s">
        <v>9</v>
      </c>
      <c r="D25" s="8">
        <v>1.95</v>
      </c>
      <c r="E25" s="10">
        <f t="shared" si="1"/>
        <v>30149.73</v>
      </c>
      <c r="G25" s="17"/>
      <c r="H25" s="17"/>
    </row>
    <row r="26" spans="1:8">
      <c r="A26" s="23" t="s">
        <v>34</v>
      </c>
      <c r="B26" s="8" t="s">
        <v>40</v>
      </c>
      <c r="C26" s="8" t="s">
        <v>36</v>
      </c>
      <c r="D26" s="8">
        <v>0.5</v>
      </c>
      <c r="E26" s="10">
        <f t="shared" si="1"/>
        <v>7730.7000000000007</v>
      </c>
      <c r="G26" s="17"/>
      <c r="H26" s="17"/>
    </row>
    <row r="27" spans="1:8">
      <c r="A27" s="7" t="s">
        <v>44</v>
      </c>
      <c r="B27" s="8" t="s">
        <v>40</v>
      </c>
      <c r="C27" s="25" t="s">
        <v>36</v>
      </c>
      <c r="D27" s="8" t="s">
        <v>45</v>
      </c>
      <c r="E27" s="24">
        <v>18711.439999999999</v>
      </c>
      <c r="G27" s="17"/>
      <c r="H27" s="17"/>
    </row>
    <row r="28" spans="1:8">
      <c r="A28" s="7" t="s">
        <v>39</v>
      </c>
      <c r="B28" s="8" t="s">
        <v>40</v>
      </c>
      <c r="C28" s="25" t="s">
        <v>36</v>
      </c>
      <c r="D28" s="8" t="s">
        <v>45</v>
      </c>
      <c r="E28" s="24">
        <v>16568.14</v>
      </c>
      <c r="G28" s="17"/>
      <c r="H28" s="17"/>
    </row>
    <row r="29" spans="1:8">
      <c r="A29" s="31" t="s">
        <v>52</v>
      </c>
      <c r="B29" s="25" t="s">
        <v>53</v>
      </c>
      <c r="C29" s="25" t="s">
        <v>36</v>
      </c>
      <c r="D29" s="25" t="s">
        <v>54</v>
      </c>
      <c r="E29" s="32">
        <v>6900</v>
      </c>
      <c r="G29" s="17"/>
      <c r="H29" s="17"/>
    </row>
    <row r="30" spans="1:8" ht="19.5" thickBot="1">
      <c r="A30" s="12" t="s">
        <v>17</v>
      </c>
      <c r="B30" s="13"/>
      <c r="C30" s="13"/>
      <c r="D30" s="14"/>
      <c r="E30" s="15">
        <f>SUM(E12:E29)</f>
        <v>322803.98600000003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8" t="s">
        <v>55</v>
      </c>
      <c r="B32" s="38"/>
      <c r="C32" s="38"/>
      <c r="D32" s="38"/>
      <c r="E32" s="38"/>
      <c r="H32" s="17"/>
    </row>
    <row r="33" spans="1:5">
      <c r="A33" s="5"/>
      <c r="B33" s="5"/>
      <c r="C33" s="5"/>
      <c r="D33" s="5"/>
      <c r="E33" s="6"/>
    </row>
    <row r="34" spans="1:5" ht="15" customHeight="1">
      <c r="A34" s="38" t="s">
        <v>41</v>
      </c>
      <c r="B34" s="38"/>
      <c r="C34" s="38"/>
      <c r="D34" s="38"/>
      <c r="E34" s="38"/>
    </row>
    <row r="35" spans="1:5">
      <c r="A35" s="5"/>
      <c r="B35" s="5"/>
      <c r="C35" s="5"/>
      <c r="D35" s="5"/>
      <c r="E35" s="6"/>
    </row>
    <row r="36" spans="1:5">
      <c r="A36" s="39" t="s">
        <v>42</v>
      </c>
      <c r="B36" s="39"/>
      <c r="C36" s="39"/>
      <c r="D36" s="39"/>
      <c r="E36" s="39"/>
    </row>
    <row r="37" spans="1:5">
      <c r="A37" s="5"/>
      <c r="B37" s="5"/>
      <c r="C37" s="5"/>
      <c r="D37" s="5"/>
      <c r="E37" s="6"/>
    </row>
    <row r="38" spans="1:5" ht="32.25" customHeight="1">
      <c r="A38" s="38" t="s">
        <v>18</v>
      </c>
      <c r="B38" s="38"/>
      <c r="C38" s="38"/>
      <c r="D38" s="38"/>
      <c r="E38" s="38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40" t="s">
        <v>19</v>
      </c>
      <c r="B41" s="40"/>
      <c r="C41" s="40"/>
      <c r="D41" s="40"/>
      <c r="E41" s="40"/>
    </row>
    <row r="42" spans="1:5">
      <c r="A42" s="5"/>
      <c r="B42" s="5"/>
      <c r="C42" s="5"/>
      <c r="D42" s="5"/>
      <c r="E42" s="6"/>
    </row>
    <row r="43" spans="1:5">
      <c r="A43" s="5" t="s">
        <v>47</v>
      </c>
      <c r="B43" s="5" t="s">
        <v>48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38</v>
      </c>
      <c r="C46" s="5"/>
      <c r="D46" s="5"/>
    </row>
    <row r="47" spans="1:5">
      <c r="A47" s="5"/>
      <c r="B47" s="39" t="s">
        <v>46</v>
      </c>
      <c r="C47" s="39"/>
      <c r="D47" s="39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34" t="s">
        <v>23</v>
      </c>
      <c r="C51" s="34"/>
      <c r="D51" s="34"/>
      <c r="E51" s="6" t="s">
        <v>24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1"/>
  <sheetViews>
    <sheetView topLeftCell="A16" workbookViewId="0">
      <selection activeCell="A32" sqref="A3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5" t="s">
        <v>0</v>
      </c>
      <c r="B1" s="35"/>
      <c r="C1" s="35"/>
      <c r="D1" s="35"/>
      <c r="E1" s="35"/>
    </row>
    <row r="2" spans="1:7" ht="35.25" customHeight="1">
      <c r="A2" s="36" t="s">
        <v>1</v>
      </c>
      <c r="B2" s="36"/>
      <c r="C2" s="36"/>
      <c r="D2" s="36"/>
      <c r="E2" s="36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37" t="s">
        <v>49</v>
      </c>
      <c r="E4" s="37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8" t="s">
        <v>37</v>
      </c>
      <c r="B7" s="38"/>
      <c r="C7" s="38"/>
      <c r="D7" s="38"/>
      <c r="E7" s="38"/>
    </row>
    <row r="8" spans="1:7">
      <c r="A8" s="3"/>
      <c r="B8" s="3"/>
      <c r="C8" s="3"/>
      <c r="D8" s="3"/>
      <c r="E8" s="4"/>
    </row>
    <row r="9" spans="1:7" ht="45.75" customHeight="1">
      <c r="A9" s="38" t="s">
        <v>32</v>
      </c>
      <c r="B9" s="38"/>
      <c r="C9" s="38"/>
      <c r="D9" s="38"/>
      <c r="E9" s="38"/>
    </row>
    <row r="10" spans="1:7" ht="15.75" thickBot="1">
      <c r="A10" s="5"/>
      <c r="B10" s="5"/>
      <c r="C10" s="5"/>
      <c r="D10" s="5"/>
      <c r="E10" s="6"/>
      <c r="G10">
        <v>2576.9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0.83</v>
      </c>
      <c r="E12" s="10">
        <f>D12*$G$10*3</f>
        <v>6416.4809999999998</v>
      </c>
    </row>
    <row r="13" spans="1:7" ht="39.75" customHeight="1">
      <c r="A13" s="7" t="s">
        <v>43</v>
      </c>
      <c r="B13" s="8" t="s">
        <v>8</v>
      </c>
      <c r="C13" s="8" t="s">
        <v>9</v>
      </c>
      <c r="D13" s="9">
        <v>0.89</v>
      </c>
      <c r="E13" s="10">
        <f t="shared" ref="E13:E26" si="0">D13*$G$10*3</f>
        <v>6880.3230000000003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0.77</v>
      </c>
      <c r="E14" s="10">
        <f t="shared" si="0"/>
        <v>5952.639000000001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0.67</v>
      </c>
      <c r="E15" s="10">
        <f t="shared" si="0"/>
        <v>5179.5690000000004</v>
      </c>
    </row>
    <row r="16" spans="1:7" ht="51">
      <c r="A16" s="7" t="s">
        <v>30</v>
      </c>
      <c r="B16" s="8" t="s">
        <v>8</v>
      </c>
      <c r="C16" s="8" t="s">
        <v>9</v>
      </c>
      <c r="D16" s="26">
        <f>E16/3/G10</f>
        <v>0.71999948258243107</v>
      </c>
      <c r="E16" s="10">
        <v>5566.1</v>
      </c>
      <c r="G16" s="17"/>
    </row>
    <row r="17" spans="1:8">
      <c r="A17" s="7" t="s">
        <v>11</v>
      </c>
      <c r="B17" s="8" t="s">
        <v>8</v>
      </c>
      <c r="C17" s="8" t="s">
        <v>9</v>
      </c>
      <c r="D17" s="9">
        <v>0.22</v>
      </c>
      <c r="E17" s="10">
        <f t="shared" si="0"/>
        <v>1700.7539999999999</v>
      </c>
      <c r="G17" s="17"/>
    </row>
    <row r="18" spans="1:8" ht="25.5">
      <c r="A18" s="7" t="s">
        <v>10</v>
      </c>
      <c r="B18" s="8" t="s">
        <v>35</v>
      </c>
      <c r="C18" s="8" t="s">
        <v>9</v>
      </c>
      <c r="D18" s="8">
        <v>4.24</v>
      </c>
      <c r="E18" s="10">
        <f t="shared" si="0"/>
        <v>32778.168000000005</v>
      </c>
    </row>
    <row r="19" spans="1:8">
      <c r="A19" s="7" t="s">
        <v>29</v>
      </c>
      <c r="B19" s="8" t="s">
        <v>8</v>
      </c>
      <c r="C19" s="8" t="s">
        <v>9</v>
      </c>
      <c r="D19" s="9">
        <v>3.48</v>
      </c>
      <c r="E19" s="10">
        <f t="shared" si="0"/>
        <v>26902.836000000003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7576.0860000000002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4715.7270000000008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2705.7449999999999</v>
      </c>
    </row>
    <row r="23" spans="1:8" ht="25.5">
      <c r="A23" s="7" t="s">
        <v>16</v>
      </c>
      <c r="B23" s="8" t="s">
        <v>8</v>
      </c>
      <c r="C23" s="8" t="s">
        <v>9</v>
      </c>
      <c r="D23" s="8">
        <v>1.27</v>
      </c>
      <c r="E23" s="10">
        <f t="shared" si="0"/>
        <v>9817.9889999999996</v>
      </c>
    </row>
    <row r="24" spans="1:8" ht="25.5">
      <c r="A24" s="23" t="s">
        <v>31</v>
      </c>
      <c r="B24" s="8" t="s">
        <v>8</v>
      </c>
      <c r="C24" s="8" t="s">
        <v>9</v>
      </c>
      <c r="D24" s="8">
        <v>1.03</v>
      </c>
      <c r="E24" s="10">
        <f t="shared" si="0"/>
        <v>7962.621000000001</v>
      </c>
      <c r="G24" s="17"/>
      <c r="H24" s="17"/>
    </row>
    <row r="25" spans="1:8">
      <c r="A25" s="23" t="s">
        <v>33</v>
      </c>
      <c r="B25" s="8" t="s">
        <v>35</v>
      </c>
      <c r="C25" s="8" t="s">
        <v>9</v>
      </c>
      <c r="D25" s="8">
        <v>1.95</v>
      </c>
      <c r="E25" s="10">
        <f t="shared" si="0"/>
        <v>15074.865</v>
      </c>
      <c r="G25" s="17"/>
      <c r="H25" s="17"/>
    </row>
    <row r="26" spans="1:8">
      <c r="A26" s="23" t="s">
        <v>34</v>
      </c>
      <c r="B26" s="8" t="s">
        <v>40</v>
      </c>
      <c r="C26" s="8" t="s">
        <v>36</v>
      </c>
      <c r="D26" s="8">
        <v>0.5</v>
      </c>
      <c r="E26" s="10">
        <f t="shared" si="0"/>
        <v>3865.3500000000004</v>
      </c>
      <c r="G26" s="17"/>
      <c r="H26" s="17"/>
    </row>
    <row r="27" spans="1:8">
      <c r="A27" s="7" t="s">
        <v>44</v>
      </c>
      <c r="B27" s="8" t="s">
        <v>40</v>
      </c>
      <c r="C27" s="25" t="s">
        <v>36</v>
      </c>
      <c r="D27" s="8" t="s">
        <v>45</v>
      </c>
      <c r="E27" s="24">
        <v>13669.45</v>
      </c>
      <c r="G27" s="17"/>
      <c r="H27" s="17"/>
    </row>
    <row r="28" spans="1:8">
      <c r="A28" s="7" t="s">
        <v>39</v>
      </c>
      <c r="B28" s="8" t="s">
        <v>40</v>
      </c>
      <c r="C28" s="25" t="s">
        <v>36</v>
      </c>
      <c r="D28" s="8" t="s">
        <v>45</v>
      </c>
      <c r="E28" s="24">
        <v>9347.84</v>
      </c>
      <c r="G28" s="17"/>
      <c r="H28" s="17"/>
    </row>
    <row r="29" spans="1:8" ht="19.5" thickBot="1">
      <c r="A29" s="12" t="s">
        <v>17</v>
      </c>
      <c r="B29" s="13"/>
      <c r="C29" s="13"/>
      <c r="D29" s="14"/>
      <c r="E29" s="15">
        <f>SUM(E12:E28)</f>
        <v>166112.54300000001</v>
      </c>
      <c r="G29" s="17"/>
      <c r="H29" s="17"/>
    </row>
    <row r="30" spans="1:8">
      <c r="A30" s="5"/>
      <c r="B30" s="5"/>
      <c r="C30" s="5"/>
      <c r="D30" s="5"/>
      <c r="E30" s="6"/>
    </row>
    <row r="31" spans="1:8" ht="33" customHeight="1">
      <c r="A31" s="38" t="s">
        <v>50</v>
      </c>
      <c r="B31" s="38"/>
      <c r="C31" s="38"/>
      <c r="D31" s="38"/>
      <c r="E31" s="38"/>
      <c r="H31" s="17"/>
    </row>
    <row r="32" spans="1:8">
      <c r="A32" s="5"/>
      <c r="B32" s="5"/>
      <c r="C32" s="5"/>
      <c r="D32" s="5"/>
      <c r="E32" s="6"/>
    </row>
    <row r="33" spans="1:5" ht="15" customHeight="1">
      <c r="A33" s="38" t="s">
        <v>41</v>
      </c>
      <c r="B33" s="38"/>
      <c r="C33" s="38"/>
      <c r="D33" s="38"/>
      <c r="E33" s="38"/>
    </row>
    <row r="34" spans="1:5">
      <c r="A34" s="5"/>
      <c r="B34" s="5"/>
      <c r="C34" s="5"/>
      <c r="D34" s="5"/>
      <c r="E34" s="6"/>
    </row>
    <row r="35" spans="1:5">
      <c r="A35" s="39" t="s">
        <v>42</v>
      </c>
      <c r="B35" s="39"/>
      <c r="C35" s="39"/>
      <c r="D35" s="39"/>
      <c r="E35" s="39"/>
    </row>
    <row r="36" spans="1:5">
      <c r="A36" s="5"/>
      <c r="B36" s="5"/>
      <c r="C36" s="5"/>
      <c r="D36" s="5"/>
      <c r="E36" s="6"/>
    </row>
    <row r="37" spans="1:5" ht="32.25" customHeight="1">
      <c r="A37" s="38" t="s">
        <v>18</v>
      </c>
      <c r="B37" s="38"/>
      <c r="C37" s="38"/>
      <c r="D37" s="38"/>
      <c r="E37" s="38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40" t="s">
        <v>19</v>
      </c>
      <c r="B40" s="40"/>
      <c r="C40" s="40"/>
      <c r="D40" s="40"/>
      <c r="E40" s="40"/>
    </row>
    <row r="41" spans="1:5">
      <c r="A41" s="5"/>
      <c r="B41" s="5"/>
      <c r="C41" s="5"/>
      <c r="D41" s="5"/>
      <c r="E41" s="6"/>
    </row>
    <row r="42" spans="1:5">
      <c r="A42" s="5" t="s">
        <v>47</v>
      </c>
      <c r="B42" s="5" t="s">
        <v>48</v>
      </c>
      <c r="C42" s="5"/>
      <c r="D42" s="5"/>
      <c r="E42" s="6" t="s">
        <v>22</v>
      </c>
    </row>
    <row r="43" spans="1:5">
      <c r="A43" s="5"/>
      <c r="B43" s="5"/>
      <c r="C43" s="5"/>
      <c r="D43" s="5"/>
      <c r="E43" s="6" t="s">
        <v>24</v>
      </c>
    </row>
    <row r="44" spans="1:5">
      <c r="A44" s="5"/>
      <c r="B44" s="5"/>
      <c r="C44" s="5"/>
      <c r="D44" s="5"/>
      <c r="E44" s="6"/>
    </row>
    <row r="45" spans="1:5">
      <c r="A45" s="5" t="s">
        <v>20</v>
      </c>
      <c r="B45" s="5" t="s">
        <v>38</v>
      </c>
      <c r="C45" s="5"/>
      <c r="D45" s="5"/>
    </row>
    <row r="46" spans="1:5">
      <c r="A46" s="5"/>
      <c r="B46" s="39" t="s">
        <v>46</v>
      </c>
      <c r="C46" s="39"/>
      <c r="D46" s="39"/>
      <c r="E46" s="6" t="s">
        <v>22</v>
      </c>
    </row>
    <row r="47" spans="1:5">
      <c r="A47" s="5"/>
      <c r="B47" s="5"/>
      <c r="C47" s="5"/>
      <c r="D47" s="5"/>
      <c r="E47" s="6" t="s">
        <v>24</v>
      </c>
    </row>
    <row r="48" spans="1:5">
      <c r="A48" s="5"/>
      <c r="B48" s="5"/>
      <c r="C48" s="5"/>
      <c r="D48" s="5"/>
      <c r="E48" s="6"/>
    </row>
    <row r="49" spans="1:5">
      <c r="A49" s="5" t="s">
        <v>25</v>
      </c>
      <c r="B49" s="5" t="s">
        <v>21</v>
      </c>
      <c r="C49" s="5"/>
      <c r="D49" s="5"/>
      <c r="E49" s="6" t="s">
        <v>22</v>
      </c>
    </row>
    <row r="50" spans="1:5">
      <c r="A50" s="5"/>
      <c r="B50" s="34" t="s">
        <v>23</v>
      </c>
      <c r="C50" s="34"/>
      <c r="D50" s="34"/>
      <c r="E50" s="6" t="s">
        <v>24</v>
      </c>
    </row>
    <row r="51" spans="1:5">
      <c r="A51" s="5"/>
      <c r="B51" s="5"/>
      <c r="C51" s="5"/>
      <c r="D51" s="5"/>
      <c r="E51" s="6"/>
    </row>
  </sheetData>
  <mergeCells count="12">
    <mergeCell ref="B50:D50"/>
    <mergeCell ref="A1:E1"/>
    <mergeCell ref="A2:E2"/>
    <mergeCell ref="D4:E4"/>
    <mergeCell ref="A7:E7"/>
    <mergeCell ref="A9:E9"/>
    <mergeCell ref="A31:E31"/>
    <mergeCell ref="A33:E33"/>
    <mergeCell ref="A35:E35"/>
    <mergeCell ref="A37:E37"/>
    <mergeCell ref="A40:E40"/>
    <mergeCell ref="B46:D46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2025-03-14T06:19:08Z</cp:lastPrinted>
  <dcterms:created xsi:type="dcterms:W3CDTF">2017-03-13T08:54:22Z</dcterms:created>
  <dcterms:modified xsi:type="dcterms:W3CDTF">2025-03-14T06:20:37Z</dcterms:modified>
</cp:coreProperties>
</file>