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4 кв" sheetId="21" r:id="rId1"/>
    <sheet name="3 кв" sheetId="20" r:id="rId2"/>
    <sheet name="2 кв" sheetId="19" r:id="rId3"/>
    <sheet name="1 кв" sheetId="18" r:id="rId4"/>
  </sheets>
  <calcPr calcId="125725" iterateDelta="1E-4"/>
</workbook>
</file>

<file path=xl/calcChain.xml><?xml version="1.0" encoding="utf-8"?>
<calcChain xmlns="http://schemas.openxmlformats.org/spreadsheetml/2006/main">
  <c r="E18" i="21"/>
  <c r="E19"/>
  <c r="E20"/>
  <c r="E21"/>
  <c r="E22"/>
  <c r="E23"/>
  <c r="E24"/>
  <c r="E17"/>
  <c r="D16"/>
  <c r="E15"/>
  <c r="E14"/>
  <c r="D13"/>
  <c r="E12"/>
  <c r="E15" i="20"/>
  <c r="E17"/>
  <c r="E18"/>
  <c r="E19"/>
  <c r="E20"/>
  <c r="E21"/>
  <c r="E22"/>
  <c r="E23"/>
  <c r="E24"/>
  <c r="E14"/>
  <c r="D13"/>
  <c r="E12"/>
  <c r="D13" i="19"/>
  <c r="E15"/>
  <c r="E16"/>
  <c r="E17"/>
  <c r="E18"/>
  <c r="E19"/>
  <c r="E20"/>
  <c r="E21"/>
  <c r="E22"/>
  <c r="E23"/>
  <c r="E24"/>
  <c r="E14"/>
  <c r="E12"/>
  <c r="D13" i="18"/>
  <c r="E14"/>
  <c r="E15"/>
  <c r="E16"/>
  <c r="E17"/>
  <c r="E18"/>
  <c r="E19"/>
  <c r="E20"/>
  <c r="E21"/>
  <c r="E22"/>
  <c r="E23"/>
  <c r="E24"/>
  <c r="E12"/>
  <c r="E26" i="21" l="1"/>
  <c r="E26" i="20"/>
  <c r="E26" i="19"/>
  <c r="E26" i="18"/>
</calcChain>
</file>

<file path=xl/sharedStrings.xml><?xml version="1.0" encoding="utf-8"?>
<sst xmlns="http://schemas.openxmlformats.org/spreadsheetml/2006/main" count="300" uniqueCount="56">
  <si>
    <t>АКТ №____</t>
  </si>
  <si>
    <t>приемки оказанных услуг (выполненных работ) по содержанию и текущему ремонту общего имущества в МКД</t>
  </si>
  <si>
    <t>г. Ставрополь</t>
  </si>
  <si>
    <t>Наименование вида работы (услуги)</t>
  </si>
  <si>
    <t>Переодичность  выполнения работ</t>
  </si>
  <si>
    <t>Единица измерения</t>
  </si>
  <si>
    <t>Стоимость/сметная стоимость выполненной работы (оказанной услуги) за единицу</t>
  </si>
  <si>
    <t>Цена выполненной работы (оказанной услуги)</t>
  </si>
  <si>
    <t>постоянно</t>
  </si>
  <si>
    <t>кв.м.</t>
  </si>
  <si>
    <t xml:space="preserve">Работы по содержанию придомовой территории </t>
  </si>
  <si>
    <t>Дератизация и дезинсекция</t>
  </si>
  <si>
    <t xml:space="preserve">Аварийная служба систем водоснабжения и канализации </t>
  </si>
  <si>
    <t>непрерывно в течение года</t>
  </si>
  <si>
    <t xml:space="preserve">Аварийная служба систем электроснабжения </t>
  </si>
  <si>
    <t xml:space="preserve">Услуги по начислению и сбору платежей </t>
  </si>
  <si>
    <t>ИТОГ</t>
  </si>
  <si>
    <t>Настоящий акт составлен в двух экземплярах, имеющих одинаковую юридическую силу, по одному для каждой из Сторон.</t>
  </si>
  <si>
    <t>Подписи сторон:</t>
  </si>
  <si>
    <t>Исполнитель</t>
  </si>
  <si>
    <t>_______________________________________</t>
  </si>
  <si>
    <t>____________</t>
  </si>
  <si>
    <t>(должность, ФИО)</t>
  </si>
  <si>
    <t>(подпись)</t>
  </si>
  <si>
    <t>Заказчик</t>
  </si>
  <si>
    <t>Работы, выполняемые в целях надлежащего содержания электрооборудования в МКД</t>
  </si>
  <si>
    <t>Общие работы, выполняемые для надлежащего содержания систем водоснабжения (холодного и горячего), отопления и водоотведения в МКД</t>
  </si>
  <si>
    <t>Проведение осмотров, необходимых для надлежащего содержания конструктивных элементов МКД</t>
  </si>
  <si>
    <t>Управление МКД</t>
  </si>
  <si>
    <t>Работы выполняемые в целях надлежащего содержания систем внутридомового газового оборудования в МКД</t>
  </si>
  <si>
    <t>Аварийная служба систем отопления ИТП</t>
  </si>
  <si>
    <t>1. Исполнителем предъявлены к приемке следующие оказанные на основании договора подряда №104у от 01.04.2015 г. услуги и выполненные работы по содержанию и текущему ремонту общего имущества в МКД расположенного по адресу ул. Мира,145:</t>
  </si>
  <si>
    <t>Уборка подъезда</t>
  </si>
  <si>
    <t>руб</t>
  </si>
  <si>
    <r>
      <t xml:space="preserve">Собственники помещений в МКД, расположенном по адресу </t>
    </r>
    <r>
      <rPr>
        <b/>
        <sz val="11"/>
        <rFont val="Times New Roman"/>
        <family val="1"/>
        <charset val="204"/>
      </rPr>
      <t>ул. Мира,145</t>
    </r>
    <r>
      <rPr>
        <sz val="11"/>
        <rFont val="Times New Roman"/>
        <family val="1"/>
        <charset val="204"/>
      </rPr>
      <t>, именуемые в дальнейшем "Заказчик", в лице___________________________являющегося собственником квартиры №____, находящейся в данном МКД, действующего на основании Протокола, с одной стороны, и ООО Управляющая компания "Авантаж", именуемое в дальнейшем "Исполнитель", в лице генерального директора Ефимовой Татьяны Игорьевны, действующей на основании Лицензии, с другой стороны, совместно именуемые "Стороны", составили настоящий Акт о нижеследующем:</t>
    </r>
  </si>
  <si>
    <t>Генеральный директор ООО УК "Авантаж"</t>
  </si>
  <si>
    <t>понедельник, суббота, покос по графику</t>
  </si>
  <si>
    <t>по графику</t>
  </si>
  <si>
    <t>Работы, выполняемые в целях надлежащего содержания систем вентиляции и дымоудаления мкд</t>
  </si>
  <si>
    <t>3. Работы (услуги) выполненны (оказаны) полностью, в установленные сроки, с надлежащим качеством.</t>
  </si>
  <si>
    <t xml:space="preserve">4. Претензий по выполнению условий Договора Стороны друг к другу не имеют. </t>
  </si>
  <si>
    <t>Электроэнергия ОДН</t>
  </si>
  <si>
    <t>ежемесячно</t>
  </si>
  <si>
    <t>тариф</t>
  </si>
  <si>
    <t>Составил:</t>
  </si>
  <si>
    <t>Начальник ПЭО Лебедева О.И</t>
  </si>
  <si>
    <t>Миткалов П.Н.</t>
  </si>
  <si>
    <t>"01" апреля 2024 г</t>
  </si>
  <si>
    <t>2. Всего за период с 01.01.2024 г по 31.03.2024 г. выполнено работ (оказанно услуг) на общую сумму 195325 (сто девяносто пять тысяч триста двадцать пять) рублей 17 коп.</t>
  </si>
  <si>
    <t>"01" июля 2024 г</t>
  </si>
  <si>
    <t>2. Всего за период с 01.01.2024 г по 30.06.2024 г. выполнено работ (оказанно услуг) на общую сумму 390155 (триста девяносто тысяч сто пятьдесят пять) рублей 15 коп.</t>
  </si>
  <si>
    <t>"01" октября 2024 г</t>
  </si>
  <si>
    <t>2. Всего за период с 01.01.2024 г по 30.09.2024 г. выполнено работ (оказанно услуг) на общую сумму 590278 (пятьсот девяносто тысяч двести семьдесят восемь) рублей 21 коп.</t>
  </si>
  <si>
    <t>Ефимова Т.И.</t>
  </si>
  <si>
    <t>"01" января 2025 г</t>
  </si>
  <si>
    <t>2. Всего за период с 01.01.2024 г по 31.12.2024 г. выполнено работ (оказанно услуг) на общую сумму 778321 (семьсот семьдесят восемь тысяч триста двадцать один) рублей коп.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</si>
</sst>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4" fontId="4" fillId="0" borderId="1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4" fontId="6" fillId="0" borderId="9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4" fontId="7" fillId="0" borderId="1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2" fontId="7" fillId="0" borderId="2" xfId="0" applyNumberFormat="1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8"/>
  <sheetViews>
    <sheetView tabSelected="1" topLeftCell="A16" workbookViewId="0">
      <selection activeCell="K23" sqref="K23"/>
    </sheetView>
  </sheetViews>
  <sheetFormatPr defaultRowHeight="15"/>
  <cols>
    <col min="1" max="1" width="34.140625" customWidth="1"/>
    <col min="2" max="2" width="17.42578125" customWidth="1"/>
    <col min="3" max="3" width="11.5703125" customWidth="1"/>
    <col min="4" max="4" width="19" customWidth="1"/>
    <col min="5" max="5" width="17" style="16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30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33" t="s">
        <v>2</v>
      </c>
      <c r="B4" s="1"/>
      <c r="C4" s="1"/>
      <c r="D4" s="40" t="s">
        <v>54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4" t="s">
        <v>34</v>
      </c>
      <c r="B7" s="34"/>
      <c r="C7" s="34"/>
      <c r="D7" s="34"/>
      <c r="E7" s="34"/>
    </row>
    <row r="8" spans="1:7">
      <c r="A8" s="3"/>
      <c r="B8" s="3"/>
      <c r="C8" s="3"/>
      <c r="D8" s="3"/>
      <c r="E8" s="4"/>
    </row>
    <row r="9" spans="1:7" ht="45.75" customHeight="1">
      <c r="A9" s="34" t="s">
        <v>31</v>
      </c>
      <c r="B9" s="34"/>
      <c r="C9" s="34"/>
      <c r="D9" s="34"/>
      <c r="E9" s="34"/>
    </row>
    <row r="10" spans="1:7" ht="15.75" thickBot="1">
      <c r="A10" s="5"/>
      <c r="B10" s="5"/>
      <c r="C10" s="5"/>
      <c r="D10" s="5"/>
      <c r="E10" s="6"/>
      <c r="G10">
        <v>3138.6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2" customHeight="1">
      <c r="A12" s="22" t="s">
        <v>27</v>
      </c>
      <c r="B12" s="8" t="s">
        <v>8</v>
      </c>
      <c r="C12" s="8" t="s">
        <v>9</v>
      </c>
      <c r="D12" s="9">
        <v>0.83</v>
      </c>
      <c r="E12" s="10">
        <f>D12*$G$10*12</f>
        <v>31260.455999999998</v>
      </c>
    </row>
    <row r="13" spans="1:7" ht="40.5" customHeight="1">
      <c r="A13" s="7" t="s">
        <v>38</v>
      </c>
      <c r="B13" s="8" t="s">
        <v>37</v>
      </c>
      <c r="C13" s="8" t="s">
        <v>9</v>
      </c>
      <c r="D13" s="30">
        <f>E13/12/G10</f>
        <v>0.70094946791563117</v>
      </c>
      <c r="E13" s="31">
        <v>26400</v>
      </c>
      <c r="G13" s="17"/>
    </row>
    <row r="14" spans="1:7" ht="54.75" customHeight="1">
      <c r="A14" s="23" t="s">
        <v>26</v>
      </c>
      <c r="B14" s="8" t="s">
        <v>8</v>
      </c>
      <c r="C14" s="8" t="s">
        <v>9</v>
      </c>
      <c r="D14" s="9">
        <v>0.77</v>
      </c>
      <c r="E14" s="10">
        <f>D14*$G$10*12</f>
        <v>29000.664000000004</v>
      </c>
    </row>
    <row r="15" spans="1:7" ht="38.25">
      <c r="A15" s="23" t="s">
        <v>25</v>
      </c>
      <c r="B15" s="8" t="s">
        <v>8</v>
      </c>
      <c r="C15" s="8" t="s">
        <v>9</v>
      </c>
      <c r="D15" s="9">
        <v>1.08</v>
      </c>
      <c r="E15" s="10">
        <f>D15*$G$10*12</f>
        <v>40676.256000000001</v>
      </c>
    </row>
    <row r="16" spans="1:7" ht="51">
      <c r="A16" s="7" t="s">
        <v>29</v>
      </c>
      <c r="B16" s="8" t="s">
        <v>37</v>
      </c>
      <c r="C16" s="8" t="s">
        <v>9</v>
      </c>
      <c r="D16" s="30">
        <f>E16/12/G10</f>
        <v>0.16339556914972708</v>
      </c>
      <c r="E16" s="31">
        <v>6154</v>
      </c>
      <c r="G16" s="17"/>
    </row>
    <row r="17" spans="1:8">
      <c r="A17" s="7" t="s">
        <v>11</v>
      </c>
      <c r="B17" s="8" t="s">
        <v>37</v>
      </c>
      <c r="C17" s="8" t="s">
        <v>9</v>
      </c>
      <c r="D17" s="9">
        <v>0.04</v>
      </c>
      <c r="E17" s="10">
        <f>D17*$G$10*12</f>
        <v>1506.528</v>
      </c>
      <c r="G17" s="17"/>
    </row>
    <row r="18" spans="1:8" ht="38.25">
      <c r="A18" s="7" t="s">
        <v>10</v>
      </c>
      <c r="B18" s="8" t="s">
        <v>36</v>
      </c>
      <c r="C18" s="8" t="s">
        <v>9</v>
      </c>
      <c r="D18" s="8">
        <v>7.64</v>
      </c>
      <c r="E18" s="10">
        <f t="shared" ref="E18:E24" si="0">D18*$G$10*12</f>
        <v>287746.848</v>
      </c>
    </row>
    <row r="19" spans="1:8">
      <c r="A19" s="7" t="s">
        <v>28</v>
      </c>
      <c r="B19" s="8" t="s">
        <v>8</v>
      </c>
      <c r="C19" s="8" t="s">
        <v>9</v>
      </c>
      <c r="D19" s="9">
        <v>3.48</v>
      </c>
      <c r="E19" s="10">
        <f t="shared" si="0"/>
        <v>131067.93599999999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0"/>
        <v>36909.936000000002</v>
      </c>
    </row>
    <row r="21" spans="1:8" ht="25.5">
      <c r="A21" s="7" t="s">
        <v>30</v>
      </c>
      <c r="B21" s="8" t="s">
        <v>13</v>
      </c>
      <c r="C21" s="8" t="s">
        <v>9</v>
      </c>
      <c r="D21" s="11">
        <v>0.61</v>
      </c>
      <c r="E21" s="10">
        <f t="shared" si="0"/>
        <v>22974.551999999996</v>
      </c>
    </row>
    <row r="22" spans="1:8" ht="25.5">
      <c r="A22" s="7" t="s">
        <v>14</v>
      </c>
      <c r="B22" s="8" t="s">
        <v>13</v>
      </c>
      <c r="C22" s="8" t="s">
        <v>9</v>
      </c>
      <c r="D22" s="8">
        <v>0.35</v>
      </c>
      <c r="E22" s="10">
        <f t="shared" si="0"/>
        <v>13182.119999999999</v>
      </c>
    </row>
    <row r="23" spans="1:8" ht="18" customHeight="1">
      <c r="A23" s="7" t="s">
        <v>15</v>
      </c>
      <c r="B23" s="8" t="s">
        <v>8</v>
      </c>
      <c r="C23" s="8" t="s">
        <v>9</v>
      </c>
      <c r="D23" s="8">
        <v>1.38</v>
      </c>
      <c r="E23" s="10">
        <f t="shared" si="0"/>
        <v>51975.215999999986</v>
      </c>
    </row>
    <row r="24" spans="1:8">
      <c r="A24" s="7" t="s">
        <v>32</v>
      </c>
      <c r="B24" s="8" t="s">
        <v>37</v>
      </c>
      <c r="C24" s="8" t="s">
        <v>9</v>
      </c>
      <c r="D24" s="8">
        <v>1.67</v>
      </c>
      <c r="E24" s="10">
        <f t="shared" si="0"/>
        <v>62897.543999999994</v>
      </c>
    </row>
    <row r="25" spans="1:8">
      <c r="A25" s="25" t="s">
        <v>41</v>
      </c>
      <c r="B25" s="26" t="s">
        <v>42</v>
      </c>
      <c r="C25" s="26" t="s">
        <v>33</v>
      </c>
      <c r="D25" s="26" t="s">
        <v>43</v>
      </c>
      <c r="E25" s="27">
        <v>36569.18</v>
      </c>
    </row>
    <row r="26" spans="1:8" ht="19.5" thickBot="1">
      <c r="A26" s="12" t="s">
        <v>16</v>
      </c>
      <c r="B26" s="13"/>
      <c r="C26" s="24" t="s">
        <v>33</v>
      </c>
      <c r="D26" s="14"/>
      <c r="E26" s="15">
        <f>SUM(E12:E25)</f>
        <v>778321.23600000003</v>
      </c>
      <c r="G26" s="17"/>
      <c r="H26" s="17"/>
    </row>
    <row r="27" spans="1:8">
      <c r="A27" s="5"/>
      <c r="B27" s="5"/>
      <c r="C27" s="5"/>
      <c r="D27" s="5"/>
      <c r="E27" s="6"/>
    </row>
    <row r="28" spans="1:8" ht="33" customHeight="1">
      <c r="A28" s="34" t="s">
        <v>55</v>
      </c>
      <c r="B28" s="34"/>
      <c r="C28" s="34"/>
      <c r="D28" s="34"/>
      <c r="E28" s="34"/>
    </row>
    <row r="29" spans="1:8">
      <c r="A29" s="5"/>
      <c r="B29" s="5"/>
      <c r="C29" s="5"/>
      <c r="D29" s="5"/>
      <c r="E29" s="6"/>
    </row>
    <row r="30" spans="1:8" ht="15" customHeight="1">
      <c r="A30" s="34" t="s">
        <v>39</v>
      </c>
      <c r="B30" s="34"/>
      <c r="C30" s="34"/>
      <c r="D30" s="34"/>
      <c r="E30" s="34"/>
    </row>
    <row r="31" spans="1:8">
      <c r="A31" s="5"/>
      <c r="B31" s="5"/>
      <c r="C31" s="5"/>
      <c r="D31" s="5"/>
      <c r="E31" s="6"/>
    </row>
    <row r="32" spans="1:8">
      <c r="A32" s="35" t="s">
        <v>40</v>
      </c>
      <c r="B32" s="35"/>
      <c r="C32" s="35"/>
      <c r="D32" s="35"/>
      <c r="E32" s="35"/>
    </row>
    <row r="33" spans="1:5">
      <c r="A33" s="5"/>
      <c r="B33" s="5"/>
      <c r="C33" s="5"/>
      <c r="D33" s="5"/>
      <c r="E33" s="6"/>
    </row>
    <row r="34" spans="1:5" ht="32.25" customHeight="1">
      <c r="A34" s="34" t="s">
        <v>17</v>
      </c>
      <c r="B34" s="34"/>
      <c r="C34" s="34"/>
      <c r="D34" s="34"/>
      <c r="E34" s="34"/>
    </row>
    <row r="35" spans="1:5">
      <c r="A35" s="5"/>
      <c r="B35" s="5"/>
      <c r="C35" s="5"/>
      <c r="D35" s="5"/>
      <c r="E35" s="6"/>
    </row>
    <row r="36" spans="1:5">
      <c r="A36" s="5"/>
      <c r="B36" s="5"/>
      <c r="C36" s="5"/>
      <c r="D36" s="5"/>
      <c r="E36" s="6"/>
    </row>
    <row r="37" spans="1:5">
      <c r="A37" s="36" t="s">
        <v>18</v>
      </c>
      <c r="B37" s="36"/>
      <c r="C37" s="36"/>
      <c r="D37" s="36"/>
      <c r="E37" s="36"/>
    </row>
    <row r="38" spans="1:5">
      <c r="A38" s="5"/>
      <c r="B38" s="5"/>
      <c r="C38" s="5"/>
      <c r="D38" s="5"/>
      <c r="E38" s="6"/>
    </row>
    <row r="39" spans="1:5">
      <c r="A39" s="5" t="s">
        <v>44</v>
      </c>
      <c r="B39" s="5" t="s">
        <v>45</v>
      </c>
      <c r="C39" s="5"/>
      <c r="D39" s="5"/>
      <c r="E39" s="6" t="s">
        <v>21</v>
      </c>
    </row>
    <row r="40" spans="1:5">
      <c r="A40" s="5"/>
      <c r="B40" s="5"/>
      <c r="C40" s="5"/>
      <c r="D40" s="5"/>
      <c r="E40" s="6" t="s">
        <v>23</v>
      </c>
    </row>
    <row r="41" spans="1:5">
      <c r="A41" s="5"/>
      <c r="B41" s="5"/>
      <c r="C41" s="5"/>
      <c r="D41" s="5"/>
      <c r="E41" s="6"/>
    </row>
    <row r="42" spans="1:5">
      <c r="A42" s="5" t="s">
        <v>19</v>
      </c>
      <c r="B42" s="5" t="s">
        <v>35</v>
      </c>
      <c r="C42" s="5"/>
      <c r="D42" s="5"/>
    </row>
    <row r="43" spans="1:5">
      <c r="A43" s="5"/>
      <c r="B43" s="35" t="s">
        <v>53</v>
      </c>
      <c r="C43" s="35"/>
      <c r="D43" s="35"/>
      <c r="E43" s="6" t="s">
        <v>21</v>
      </c>
    </row>
    <row r="44" spans="1:5">
      <c r="A44" s="5"/>
      <c r="B44" s="5"/>
      <c r="C44" s="5"/>
      <c r="D44" s="5"/>
      <c r="E44" s="6" t="s">
        <v>23</v>
      </c>
    </row>
    <row r="45" spans="1:5">
      <c r="A45" s="5"/>
      <c r="B45" s="5"/>
      <c r="C45" s="5"/>
      <c r="D45" s="5"/>
      <c r="E45" s="6"/>
    </row>
    <row r="46" spans="1:5">
      <c r="A46" s="5" t="s">
        <v>24</v>
      </c>
      <c r="B46" s="5" t="s">
        <v>20</v>
      </c>
      <c r="C46" s="5"/>
      <c r="D46" s="5"/>
      <c r="E46" s="6" t="s">
        <v>21</v>
      </c>
    </row>
    <row r="47" spans="1:5">
      <c r="A47" s="5"/>
      <c r="B47" s="37" t="s">
        <v>22</v>
      </c>
      <c r="C47" s="37"/>
      <c r="D47" s="37"/>
      <c r="E47" s="6" t="s">
        <v>23</v>
      </c>
    </row>
    <row r="48" spans="1:5">
      <c r="A48" s="5"/>
      <c r="B48" s="5"/>
      <c r="C48" s="5"/>
      <c r="D48" s="5"/>
      <c r="E48" s="6"/>
    </row>
  </sheetData>
  <mergeCells count="12">
    <mergeCell ref="B47:D47"/>
    <mergeCell ref="A1:E1"/>
    <mergeCell ref="A2:E2"/>
    <mergeCell ref="D4:E4"/>
    <mergeCell ref="A7:E7"/>
    <mergeCell ref="A9:E9"/>
    <mergeCell ref="A28:E28"/>
    <mergeCell ref="A30:E30"/>
    <mergeCell ref="A32:E32"/>
    <mergeCell ref="A34:E34"/>
    <mergeCell ref="A37:E37"/>
    <mergeCell ref="B43:D43"/>
  </mergeCells>
  <pageMargins left="0.22" right="0.21" top="0.16" bottom="0.22" header="0.16" footer="0.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8"/>
  <sheetViews>
    <sheetView topLeftCell="A25" workbookViewId="0">
      <selection activeCell="B43" sqref="B43:D43"/>
    </sheetView>
  </sheetViews>
  <sheetFormatPr defaultRowHeight="15"/>
  <cols>
    <col min="1" max="1" width="34.140625" customWidth="1"/>
    <col min="2" max="2" width="17.42578125" customWidth="1"/>
    <col min="3" max="3" width="11.5703125" customWidth="1"/>
    <col min="4" max="4" width="19" customWidth="1"/>
    <col min="5" max="5" width="17" style="16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30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32" t="s">
        <v>2</v>
      </c>
      <c r="B4" s="1"/>
      <c r="C4" s="1"/>
      <c r="D4" s="40" t="s">
        <v>51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4" t="s">
        <v>34</v>
      </c>
      <c r="B7" s="34"/>
      <c r="C7" s="34"/>
      <c r="D7" s="34"/>
      <c r="E7" s="34"/>
    </row>
    <row r="8" spans="1:7">
      <c r="A8" s="3"/>
      <c r="B8" s="3"/>
      <c r="C8" s="3"/>
      <c r="D8" s="3"/>
      <c r="E8" s="4"/>
    </row>
    <row r="9" spans="1:7" ht="45.75" customHeight="1">
      <c r="A9" s="34" t="s">
        <v>31</v>
      </c>
      <c r="B9" s="34"/>
      <c r="C9" s="34"/>
      <c r="D9" s="34"/>
      <c r="E9" s="34"/>
    </row>
    <row r="10" spans="1:7" ht="15.75" thickBot="1">
      <c r="A10" s="5"/>
      <c r="B10" s="5"/>
      <c r="C10" s="5"/>
      <c r="D10" s="5"/>
      <c r="E10" s="6"/>
      <c r="G10">
        <v>3138.6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2" customHeight="1">
      <c r="A12" s="22" t="s">
        <v>27</v>
      </c>
      <c r="B12" s="8" t="s">
        <v>8</v>
      </c>
      <c r="C12" s="8" t="s">
        <v>9</v>
      </c>
      <c r="D12" s="9">
        <v>0.83</v>
      </c>
      <c r="E12" s="10">
        <f>D12*$G$10*9</f>
        <v>23445.342000000001</v>
      </c>
    </row>
    <row r="13" spans="1:7" ht="40.5" customHeight="1">
      <c r="A13" s="7" t="s">
        <v>38</v>
      </c>
      <c r="B13" s="8" t="s">
        <v>37</v>
      </c>
      <c r="C13" s="8" t="s">
        <v>9</v>
      </c>
      <c r="D13" s="30">
        <f>E13/9/G10</f>
        <v>0.68501879819027589</v>
      </c>
      <c r="E13" s="31">
        <v>19350</v>
      </c>
      <c r="G13" s="17"/>
    </row>
    <row r="14" spans="1:7" ht="54.75" customHeight="1">
      <c r="A14" s="23" t="s">
        <v>26</v>
      </c>
      <c r="B14" s="8" t="s">
        <v>8</v>
      </c>
      <c r="C14" s="8" t="s">
        <v>9</v>
      </c>
      <c r="D14" s="9">
        <v>0.77</v>
      </c>
      <c r="E14" s="10">
        <f>D14*$G$10*9</f>
        <v>21750.498000000003</v>
      </c>
    </row>
    <row r="15" spans="1:7" ht="38.25">
      <c r="A15" s="23" t="s">
        <v>25</v>
      </c>
      <c r="B15" s="8" t="s">
        <v>8</v>
      </c>
      <c r="C15" s="8" t="s">
        <v>9</v>
      </c>
      <c r="D15" s="9">
        <v>1.08</v>
      </c>
      <c r="E15" s="10">
        <f t="shared" ref="E15:E24" si="0">D15*$G$10*9</f>
        <v>30507.192000000003</v>
      </c>
    </row>
    <row r="16" spans="1:7" ht="51">
      <c r="A16" s="7" t="s">
        <v>29</v>
      </c>
      <c r="B16" s="8" t="s">
        <v>37</v>
      </c>
      <c r="C16" s="8" t="s">
        <v>9</v>
      </c>
      <c r="D16" s="9">
        <v>0.12</v>
      </c>
      <c r="E16" s="10">
        <v>6154</v>
      </c>
      <c r="G16" s="17"/>
    </row>
    <row r="17" spans="1:8">
      <c r="A17" s="7" t="s">
        <v>11</v>
      </c>
      <c r="B17" s="8" t="s">
        <v>37</v>
      </c>
      <c r="C17" s="8" t="s">
        <v>9</v>
      </c>
      <c r="D17" s="9">
        <v>0.04</v>
      </c>
      <c r="E17" s="10">
        <f t="shared" si="0"/>
        <v>1129.896</v>
      </c>
      <c r="G17" s="17"/>
    </row>
    <row r="18" spans="1:8" ht="38.25">
      <c r="A18" s="7" t="s">
        <v>10</v>
      </c>
      <c r="B18" s="8" t="s">
        <v>36</v>
      </c>
      <c r="C18" s="8" t="s">
        <v>9</v>
      </c>
      <c r="D18" s="8">
        <v>7.64</v>
      </c>
      <c r="E18" s="10">
        <f t="shared" si="0"/>
        <v>215810.136</v>
      </c>
    </row>
    <row r="19" spans="1:8">
      <c r="A19" s="7" t="s">
        <v>28</v>
      </c>
      <c r="B19" s="8" t="s">
        <v>8</v>
      </c>
      <c r="C19" s="8" t="s">
        <v>9</v>
      </c>
      <c r="D19" s="9">
        <v>3.48</v>
      </c>
      <c r="E19" s="10">
        <f t="shared" si="0"/>
        <v>98300.95199999999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0"/>
        <v>27682.452000000001</v>
      </c>
    </row>
    <row r="21" spans="1:8" ht="25.5">
      <c r="A21" s="7" t="s">
        <v>30</v>
      </c>
      <c r="B21" s="8" t="s">
        <v>13</v>
      </c>
      <c r="C21" s="8" t="s">
        <v>9</v>
      </c>
      <c r="D21" s="11">
        <v>0.61</v>
      </c>
      <c r="E21" s="10">
        <f t="shared" si="0"/>
        <v>17230.913999999997</v>
      </c>
    </row>
    <row r="22" spans="1:8" ht="25.5">
      <c r="A22" s="7" t="s">
        <v>14</v>
      </c>
      <c r="B22" s="8" t="s">
        <v>13</v>
      </c>
      <c r="C22" s="8" t="s">
        <v>9</v>
      </c>
      <c r="D22" s="8">
        <v>0.35</v>
      </c>
      <c r="E22" s="10">
        <f t="shared" si="0"/>
        <v>9886.59</v>
      </c>
    </row>
    <row r="23" spans="1:8" ht="18" customHeight="1">
      <c r="A23" s="7" t="s">
        <v>15</v>
      </c>
      <c r="B23" s="8" t="s">
        <v>8</v>
      </c>
      <c r="C23" s="8" t="s">
        <v>9</v>
      </c>
      <c r="D23" s="8">
        <v>1.38</v>
      </c>
      <c r="E23" s="10">
        <f t="shared" si="0"/>
        <v>38981.411999999989</v>
      </c>
    </row>
    <row r="24" spans="1:8">
      <c r="A24" s="7" t="s">
        <v>32</v>
      </c>
      <c r="B24" s="8" t="s">
        <v>37</v>
      </c>
      <c r="C24" s="8" t="s">
        <v>9</v>
      </c>
      <c r="D24" s="8">
        <v>1.67</v>
      </c>
      <c r="E24" s="10">
        <f t="shared" si="0"/>
        <v>47173.157999999996</v>
      </c>
    </row>
    <row r="25" spans="1:8">
      <c r="A25" s="25" t="s">
        <v>41</v>
      </c>
      <c r="B25" s="26" t="s">
        <v>42</v>
      </c>
      <c r="C25" s="26" t="s">
        <v>33</v>
      </c>
      <c r="D25" s="26" t="s">
        <v>43</v>
      </c>
      <c r="E25" s="27">
        <v>32875.67</v>
      </c>
    </row>
    <row r="26" spans="1:8" ht="19.5" thickBot="1">
      <c r="A26" s="12" t="s">
        <v>16</v>
      </c>
      <c r="B26" s="13"/>
      <c r="C26" s="24" t="s">
        <v>33</v>
      </c>
      <c r="D26" s="14"/>
      <c r="E26" s="15">
        <f>SUM(E12:E25)</f>
        <v>590278.21200000006</v>
      </c>
      <c r="G26" s="17"/>
      <c r="H26" s="17"/>
    </row>
    <row r="27" spans="1:8">
      <c r="A27" s="5"/>
      <c r="B27" s="5"/>
      <c r="C27" s="5"/>
      <c r="D27" s="5"/>
      <c r="E27" s="6"/>
    </row>
    <row r="28" spans="1:8" ht="33" customHeight="1">
      <c r="A28" s="34" t="s">
        <v>52</v>
      </c>
      <c r="B28" s="34"/>
      <c r="C28" s="34"/>
      <c r="D28" s="34"/>
      <c r="E28" s="34"/>
    </row>
    <row r="29" spans="1:8">
      <c r="A29" s="5"/>
      <c r="B29" s="5"/>
      <c r="C29" s="5"/>
      <c r="D29" s="5"/>
      <c r="E29" s="6"/>
    </row>
    <row r="30" spans="1:8" ht="15" customHeight="1">
      <c r="A30" s="34" t="s">
        <v>39</v>
      </c>
      <c r="B30" s="34"/>
      <c r="C30" s="34"/>
      <c r="D30" s="34"/>
      <c r="E30" s="34"/>
    </row>
    <row r="31" spans="1:8">
      <c r="A31" s="5"/>
      <c r="B31" s="5"/>
      <c r="C31" s="5"/>
      <c r="D31" s="5"/>
      <c r="E31" s="6"/>
    </row>
    <row r="32" spans="1:8">
      <c r="A32" s="35" t="s">
        <v>40</v>
      </c>
      <c r="B32" s="35"/>
      <c r="C32" s="35"/>
      <c r="D32" s="35"/>
      <c r="E32" s="35"/>
    </row>
    <row r="33" spans="1:5">
      <c r="A33" s="5"/>
      <c r="B33" s="5"/>
      <c r="C33" s="5"/>
      <c r="D33" s="5"/>
      <c r="E33" s="6"/>
    </row>
    <row r="34" spans="1:5" ht="32.25" customHeight="1">
      <c r="A34" s="34" t="s">
        <v>17</v>
      </c>
      <c r="B34" s="34"/>
      <c r="C34" s="34"/>
      <c r="D34" s="34"/>
      <c r="E34" s="34"/>
    </row>
    <row r="35" spans="1:5">
      <c r="A35" s="5"/>
      <c r="B35" s="5"/>
      <c r="C35" s="5"/>
      <c r="D35" s="5"/>
      <c r="E35" s="6"/>
    </row>
    <row r="36" spans="1:5">
      <c r="A36" s="5"/>
      <c r="B36" s="5"/>
      <c r="C36" s="5"/>
      <c r="D36" s="5"/>
      <c r="E36" s="6"/>
    </row>
    <row r="37" spans="1:5">
      <c r="A37" s="36" t="s">
        <v>18</v>
      </c>
      <c r="B37" s="36"/>
      <c r="C37" s="36"/>
      <c r="D37" s="36"/>
      <c r="E37" s="36"/>
    </row>
    <row r="38" spans="1:5">
      <c r="A38" s="5"/>
      <c r="B38" s="5"/>
      <c r="C38" s="5"/>
      <c r="D38" s="5"/>
      <c r="E38" s="6"/>
    </row>
    <row r="39" spans="1:5">
      <c r="A39" s="5" t="s">
        <v>44</v>
      </c>
      <c r="B39" s="5" t="s">
        <v>45</v>
      </c>
      <c r="C39" s="5"/>
      <c r="D39" s="5"/>
      <c r="E39" s="6" t="s">
        <v>21</v>
      </c>
    </row>
    <row r="40" spans="1:5">
      <c r="A40" s="5"/>
      <c r="B40" s="5"/>
      <c r="C40" s="5"/>
      <c r="D40" s="5"/>
      <c r="E40" s="6" t="s">
        <v>23</v>
      </c>
    </row>
    <row r="41" spans="1:5">
      <c r="A41" s="5"/>
      <c r="B41" s="5"/>
      <c r="C41" s="5"/>
      <c r="D41" s="5"/>
      <c r="E41" s="6"/>
    </row>
    <row r="42" spans="1:5">
      <c r="A42" s="5" t="s">
        <v>19</v>
      </c>
      <c r="B42" s="5" t="s">
        <v>35</v>
      </c>
      <c r="C42" s="5"/>
      <c r="D42" s="5"/>
    </row>
    <row r="43" spans="1:5">
      <c r="A43" s="5"/>
      <c r="B43" s="35" t="s">
        <v>53</v>
      </c>
      <c r="C43" s="35"/>
      <c r="D43" s="35"/>
      <c r="E43" s="6" t="s">
        <v>21</v>
      </c>
    </row>
    <row r="44" spans="1:5">
      <c r="A44" s="5"/>
      <c r="B44" s="5"/>
      <c r="C44" s="5"/>
      <c r="D44" s="5"/>
      <c r="E44" s="6" t="s">
        <v>23</v>
      </c>
    </row>
    <row r="45" spans="1:5">
      <c r="A45" s="5"/>
      <c r="B45" s="5"/>
      <c r="C45" s="5"/>
      <c r="D45" s="5"/>
      <c r="E45" s="6"/>
    </row>
    <row r="46" spans="1:5">
      <c r="A46" s="5" t="s">
        <v>24</v>
      </c>
      <c r="B46" s="5" t="s">
        <v>20</v>
      </c>
      <c r="C46" s="5"/>
      <c r="D46" s="5"/>
      <c r="E46" s="6" t="s">
        <v>21</v>
      </c>
    </row>
    <row r="47" spans="1:5">
      <c r="A47" s="5"/>
      <c r="B47" s="37" t="s">
        <v>22</v>
      </c>
      <c r="C47" s="37"/>
      <c r="D47" s="37"/>
      <c r="E47" s="6" t="s">
        <v>23</v>
      </c>
    </row>
    <row r="48" spans="1:5">
      <c r="A48" s="5"/>
      <c r="B48" s="5"/>
      <c r="C48" s="5"/>
      <c r="D48" s="5"/>
      <c r="E48" s="6"/>
    </row>
  </sheetData>
  <mergeCells count="12">
    <mergeCell ref="B47:D47"/>
    <mergeCell ref="A1:E1"/>
    <mergeCell ref="A2:E2"/>
    <mergeCell ref="D4:E4"/>
    <mergeCell ref="A7:E7"/>
    <mergeCell ref="A9:E9"/>
    <mergeCell ref="A28:E28"/>
    <mergeCell ref="A30:E30"/>
    <mergeCell ref="A32:E32"/>
    <mergeCell ref="A34:E34"/>
    <mergeCell ref="A37:E37"/>
    <mergeCell ref="B43:D43"/>
  </mergeCells>
  <pageMargins left="0.22" right="0.21" top="0.16" bottom="0.22" header="0.16" footer="0.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8"/>
  <sheetViews>
    <sheetView topLeftCell="A16" workbookViewId="0">
      <selection activeCell="E35" sqref="E35"/>
    </sheetView>
  </sheetViews>
  <sheetFormatPr defaultRowHeight="15"/>
  <cols>
    <col min="1" max="1" width="34.140625" customWidth="1"/>
    <col min="2" max="2" width="17.42578125" customWidth="1"/>
    <col min="3" max="3" width="11.5703125" customWidth="1"/>
    <col min="4" max="4" width="19" customWidth="1"/>
    <col min="5" max="5" width="17" style="16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30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29" t="s">
        <v>2</v>
      </c>
      <c r="B4" s="1"/>
      <c r="C4" s="1"/>
      <c r="D4" s="40" t="s">
        <v>49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4" t="s">
        <v>34</v>
      </c>
      <c r="B7" s="34"/>
      <c r="C7" s="34"/>
      <c r="D7" s="34"/>
      <c r="E7" s="34"/>
    </row>
    <row r="8" spans="1:7">
      <c r="A8" s="3"/>
      <c r="B8" s="3"/>
      <c r="C8" s="3"/>
      <c r="D8" s="3"/>
      <c r="E8" s="4"/>
    </row>
    <row r="9" spans="1:7" ht="45.75" customHeight="1">
      <c r="A9" s="34" t="s">
        <v>31</v>
      </c>
      <c r="B9" s="34"/>
      <c r="C9" s="34"/>
      <c r="D9" s="34"/>
      <c r="E9" s="34"/>
    </row>
    <row r="10" spans="1:7" ht="15.75" thickBot="1">
      <c r="A10" s="5"/>
      <c r="B10" s="5"/>
      <c r="C10" s="5"/>
      <c r="D10" s="5"/>
      <c r="E10" s="6"/>
      <c r="G10">
        <v>3138.6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2" customHeight="1">
      <c r="A12" s="22" t="s">
        <v>27</v>
      </c>
      <c r="B12" s="8" t="s">
        <v>8</v>
      </c>
      <c r="C12" s="8" t="s">
        <v>9</v>
      </c>
      <c r="D12" s="9">
        <v>0.83</v>
      </c>
      <c r="E12" s="10">
        <f>D12*$G$10*6</f>
        <v>15630.227999999999</v>
      </c>
    </row>
    <row r="13" spans="1:7" ht="40.5" customHeight="1">
      <c r="A13" s="7" t="s">
        <v>38</v>
      </c>
      <c r="B13" s="8" t="s">
        <v>37</v>
      </c>
      <c r="C13" s="8" t="s">
        <v>9</v>
      </c>
      <c r="D13" s="30">
        <f>E13/6/G10</f>
        <v>0.78060281654240748</v>
      </c>
      <c r="E13" s="31">
        <v>14700</v>
      </c>
      <c r="G13" s="17"/>
    </row>
    <row r="14" spans="1:7" ht="54.75" customHeight="1">
      <c r="A14" s="23" t="s">
        <v>26</v>
      </c>
      <c r="B14" s="8" t="s">
        <v>8</v>
      </c>
      <c r="C14" s="8" t="s">
        <v>9</v>
      </c>
      <c r="D14" s="9">
        <v>0.77</v>
      </c>
      <c r="E14" s="10">
        <f>D14*$G$10*6</f>
        <v>14500.332000000002</v>
      </c>
    </row>
    <row r="15" spans="1:7" ht="38.25">
      <c r="A15" s="23" t="s">
        <v>25</v>
      </c>
      <c r="B15" s="8" t="s">
        <v>8</v>
      </c>
      <c r="C15" s="8" t="s">
        <v>9</v>
      </c>
      <c r="D15" s="9">
        <v>1.08</v>
      </c>
      <c r="E15" s="10">
        <f t="shared" ref="E15:E24" si="0">D15*$G$10*6</f>
        <v>20338.128000000001</v>
      </c>
    </row>
    <row r="16" spans="1:7" ht="51">
      <c r="A16" s="7" t="s">
        <v>29</v>
      </c>
      <c r="B16" s="8" t="s">
        <v>37</v>
      </c>
      <c r="C16" s="8" t="s">
        <v>9</v>
      </c>
      <c r="D16" s="9">
        <v>0.12</v>
      </c>
      <c r="E16" s="10">
        <f t="shared" si="0"/>
        <v>2259.7919999999995</v>
      </c>
      <c r="G16" s="17"/>
    </row>
    <row r="17" spans="1:8">
      <c r="A17" s="7" t="s">
        <v>11</v>
      </c>
      <c r="B17" s="8" t="s">
        <v>37</v>
      </c>
      <c r="C17" s="8" t="s">
        <v>9</v>
      </c>
      <c r="D17" s="9">
        <v>0.04</v>
      </c>
      <c r="E17" s="10">
        <f t="shared" si="0"/>
        <v>753.26400000000001</v>
      </c>
      <c r="G17" s="17"/>
    </row>
    <row r="18" spans="1:8" ht="38.25">
      <c r="A18" s="7" t="s">
        <v>10</v>
      </c>
      <c r="B18" s="8" t="s">
        <v>36</v>
      </c>
      <c r="C18" s="8" t="s">
        <v>9</v>
      </c>
      <c r="D18" s="8">
        <v>7.64</v>
      </c>
      <c r="E18" s="10">
        <f t="shared" si="0"/>
        <v>143873.424</v>
      </c>
    </row>
    <row r="19" spans="1:8">
      <c r="A19" s="7" t="s">
        <v>28</v>
      </c>
      <c r="B19" s="8" t="s">
        <v>8</v>
      </c>
      <c r="C19" s="8" t="s">
        <v>9</v>
      </c>
      <c r="D19" s="9">
        <v>3.48</v>
      </c>
      <c r="E19" s="10">
        <f t="shared" si="0"/>
        <v>65533.967999999993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0"/>
        <v>18454.968000000001</v>
      </c>
    </row>
    <row r="21" spans="1:8" ht="25.5">
      <c r="A21" s="7" t="s">
        <v>30</v>
      </c>
      <c r="B21" s="8" t="s">
        <v>13</v>
      </c>
      <c r="C21" s="8" t="s">
        <v>9</v>
      </c>
      <c r="D21" s="11">
        <v>0.61</v>
      </c>
      <c r="E21" s="10">
        <f t="shared" si="0"/>
        <v>11487.275999999998</v>
      </c>
    </row>
    <row r="22" spans="1:8" ht="25.5">
      <c r="A22" s="7" t="s">
        <v>14</v>
      </c>
      <c r="B22" s="8" t="s">
        <v>13</v>
      </c>
      <c r="C22" s="8" t="s">
        <v>9</v>
      </c>
      <c r="D22" s="8">
        <v>0.35</v>
      </c>
      <c r="E22" s="10">
        <f t="shared" si="0"/>
        <v>6591.0599999999995</v>
      </c>
    </row>
    <row r="23" spans="1:8" ht="18" customHeight="1">
      <c r="A23" s="7" t="s">
        <v>15</v>
      </c>
      <c r="B23" s="8" t="s">
        <v>8</v>
      </c>
      <c r="C23" s="8" t="s">
        <v>9</v>
      </c>
      <c r="D23" s="8">
        <v>1.38</v>
      </c>
      <c r="E23" s="10">
        <f t="shared" si="0"/>
        <v>25987.607999999993</v>
      </c>
    </row>
    <row r="24" spans="1:8">
      <c r="A24" s="7" t="s">
        <v>32</v>
      </c>
      <c r="B24" s="8" t="s">
        <v>37</v>
      </c>
      <c r="C24" s="8" t="s">
        <v>9</v>
      </c>
      <c r="D24" s="8">
        <v>1.67</v>
      </c>
      <c r="E24" s="10">
        <f t="shared" si="0"/>
        <v>31448.771999999997</v>
      </c>
    </row>
    <row r="25" spans="1:8">
      <c r="A25" s="25" t="s">
        <v>41</v>
      </c>
      <c r="B25" s="26" t="s">
        <v>42</v>
      </c>
      <c r="C25" s="26" t="s">
        <v>33</v>
      </c>
      <c r="D25" s="26" t="s">
        <v>43</v>
      </c>
      <c r="E25" s="27">
        <v>18596.330000000002</v>
      </c>
    </row>
    <row r="26" spans="1:8" ht="19.5" thickBot="1">
      <c r="A26" s="12" t="s">
        <v>16</v>
      </c>
      <c r="B26" s="13"/>
      <c r="C26" s="24" t="s">
        <v>33</v>
      </c>
      <c r="D26" s="14"/>
      <c r="E26" s="15">
        <f>SUM(E12:E25)</f>
        <v>390155.15</v>
      </c>
      <c r="G26" s="17"/>
      <c r="H26" s="17"/>
    </row>
    <row r="27" spans="1:8">
      <c r="A27" s="5"/>
      <c r="B27" s="5"/>
      <c r="C27" s="5"/>
      <c r="D27" s="5"/>
      <c r="E27" s="6"/>
    </row>
    <row r="28" spans="1:8" ht="33" customHeight="1">
      <c r="A28" s="34" t="s">
        <v>50</v>
      </c>
      <c r="B28" s="34"/>
      <c r="C28" s="34"/>
      <c r="D28" s="34"/>
      <c r="E28" s="34"/>
    </row>
    <row r="29" spans="1:8">
      <c r="A29" s="5"/>
      <c r="B29" s="5"/>
      <c r="C29" s="5"/>
      <c r="D29" s="5"/>
      <c r="E29" s="6"/>
    </row>
    <row r="30" spans="1:8" ht="15" customHeight="1">
      <c r="A30" s="34" t="s">
        <v>39</v>
      </c>
      <c r="B30" s="34"/>
      <c r="C30" s="34"/>
      <c r="D30" s="34"/>
      <c r="E30" s="34"/>
    </row>
    <row r="31" spans="1:8">
      <c r="A31" s="5"/>
      <c r="B31" s="5"/>
      <c r="C31" s="5"/>
      <c r="D31" s="5"/>
      <c r="E31" s="6"/>
    </row>
    <row r="32" spans="1:8">
      <c r="A32" s="35" t="s">
        <v>40</v>
      </c>
      <c r="B32" s="35"/>
      <c r="C32" s="35"/>
      <c r="D32" s="35"/>
      <c r="E32" s="35"/>
    </row>
    <row r="33" spans="1:5">
      <c r="A33" s="5"/>
      <c r="B33" s="5"/>
      <c r="C33" s="5"/>
      <c r="D33" s="5"/>
      <c r="E33" s="6"/>
    </row>
    <row r="34" spans="1:5" ht="32.25" customHeight="1">
      <c r="A34" s="34" t="s">
        <v>17</v>
      </c>
      <c r="B34" s="34"/>
      <c r="C34" s="34"/>
      <c r="D34" s="34"/>
      <c r="E34" s="34"/>
    </row>
    <row r="35" spans="1:5">
      <c r="A35" s="5"/>
      <c r="B35" s="5"/>
      <c r="C35" s="5"/>
      <c r="D35" s="5"/>
      <c r="E35" s="6"/>
    </row>
    <row r="36" spans="1:5">
      <c r="A36" s="5"/>
      <c r="B36" s="5"/>
      <c r="C36" s="5"/>
      <c r="D36" s="5"/>
      <c r="E36" s="6"/>
    </row>
    <row r="37" spans="1:5">
      <c r="A37" s="36" t="s">
        <v>18</v>
      </c>
      <c r="B37" s="36"/>
      <c r="C37" s="36"/>
      <c r="D37" s="36"/>
      <c r="E37" s="36"/>
    </row>
    <row r="38" spans="1:5">
      <c r="A38" s="5"/>
      <c r="B38" s="5"/>
      <c r="C38" s="5"/>
      <c r="D38" s="5"/>
      <c r="E38" s="6"/>
    </row>
    <row r="39" spans="1:5">
      <c r="A39" s="5" t="s">
        <v>44</v>
      </c>
      <c r="B39" s="5" t="s">
        <v>45</v>
      </c>
      <c r="C39" s="5"/>
      <c r="D39" s="5"/>
      <c r="E39" s="6" t="s">
        <v>21</v>
      </c>
    </row>
    <row r="40" spans="1:5">
      <c r="A40" s="5"/>
      <c r="B40" s="5"/>
      <c r="C40" s="5"/>
      <c r="D40" s="5"/>
      <c r="E40" s="6" t="s">
        <v>23</v>
      </c>
    </row>
    <row r="41" spans="1:5">
      <c r="A41" s="5"/>
      <c r="B41" s="5"/>
      <c r="C41" s="5"/>
      <c r="D41" s="5"/>
      <c r="E41" s="6"/>
    </row>
    <row r="42" spans="1:5">
      <c r="A42" s="5" t="s">
        <v>19</v>
      </c>
      <c r="B42" s="5" t="s">
        <v>35</v>
      </c>
      <c r="C42" s="5"/>
      <c r="D42" s="5"/>
    </row>
    <row r="43" spans="1:5">
      <c r="A43" s="5"/>
      <c r="B43" s="35" t="s">
        <v>46</v>
      </c>
      <c r="C43" s="35"/>
      <c r="D43" s="35"/>
      <c r="E43" s="6" t="s">
        <v>21</v>
      </c>
    </row>
    <row r="44" spans="1:5">
      <c r="A44" s="5"/>
      <c r="B44" s="5"/>
      <c r="C44" s="5"/>
      <c r="D44" s="5"/>
      <c r="E44" s="6" t="s">
        <v>23</v>
      </c>
    </row>
    <row r="45" spans="1:5">
      <c r="A45" s="5"/>
      <c r="B45" s="5"/>
      <c r="C45" s="5"/>
      <c r="D45" s="5"/>
      <c r="E45" s="6"/>
    </row>
    <row r="46" spans="1:5">
      <c r="A46" s="5" t="s">
        <v>24</v>
      </c>
      <c r="B46" s="5" t="s">
        <v>20</v>
      </c>
      <c r="C46" s="5"/>
      <c r="D46" s="5"/>
      <c r="E46" s="6" t="s">
        <v>21</v>
      </c>
    </row>
    <row r="47" spans="1:5">
      <c r="A47" s="5"/>
      <c r="B47" s="37" t="s">
        <v>22</v>
      </c>
      <c r="C47" s="37"/>
      <c r="D47" s="37"/>
      <c r="E47" s="6" t="s">
        <v>23</v>
      </c>
    </row>
    <row r="48" spans="1:5">
      <c r="A48" s="5"/>
      <c r="B48" s="5"/>
      <c r="C48" s="5"/>
      <c r="D48" s="5"/>
      <c r="E48" s="6"/>
    </row>
  </sheetData>
  <mergeCells count="12">
    <mergeCell ref="B47:D47"/>
    <mergeCell ref="A1:E1"/>
    <mergeCell ref="A2:E2"/>
    <mergeCell ref="D4:E4"/>
    <mergeCell ref="A7:E7"/>
    <mergeCell ref="A9:E9"/>
    <mergeCell ref="A28:E28"/>
    <mergeCell ref="A30:E30"/>
    <mergeCell ref="A32:E32"/>
    <mergeCell ref="A34:E34"/>
    <mergeCell ref="A37:E37"/>
    <mergeCell ref="B43:D43"/>
  </mergeCells>
  <pageMargins left="0.22" right="0.21" top="0.16" bottom="0.22" header="0.16" footer="0.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48"/>
  <sheetViews>
    <sheetView topLeftCell="A15" workbookViewId="0">
      <selection activeCell="A29" sqref="A29"/>
    </sheetView>
  </sheetViews>
  <sheetFormatPr defaultRowHeight="15"/>
  <cols>
    <col min="1" max="1" width="34.140625" customWidth="1"/>
    <col min="2" max="2" width="17.42578125" customWidth="1"/>
    <col min="3" max="3" width="11.5703125" customWidth="1"/>
    <col min="4" max="4" width="19" customWidth="1"/>
    <col min="5" max="5" width="17" style="16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30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28" t="s">
        <v>2</v>
      </c>
      <c r="B4" s="1"/>
      <c r="C4" s="1"/>
      <c r="D4" s="40" t="s">
        <v>47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4" t="s">
        <v>34</v>
      </c>
      <c r="B7" s="34"/>
      <c r="C7" s="34"/>
      <c r="D7" s="34"/>
      <c r="E7" s="34"/>
    </row>
    <row r="8" spans="1:7">
      <c r="A8" s="3"/>
      <c r="B8" s="3"/>
      <c r="C8" s="3"/>
      <c r="D8" s="3"/>
      <c r="E8" s="4"/>
    </row>
    <row r="9" spans="1:7" ht="45.75" customHeight="1">
      <c r="A9" s="34" t="s">
        <v>31</v>
      </c>
      <c r="B9" s="34"/>
      <c r="C9" s="34"/>
      <c r="D9" s="34"/>
      <c r="E9" s="34"/>
    </row>
    <row r="10" spans="1:7" ht="15.75" thickBot="1">
      <c r="A10" s="5"/>
      <c r="B10" s="5"/>
      <c r="C10" s="5"/>
      <c r="D10" s="5"/>
      <c r="E10" s="6"/>
      <c r="G10">
        <v>3138.6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2" customHeight="1">
      <c r="A12" s="22" t="s">
        <v>27</v>
      </c>
      <c r="B12" s="8" t="s">
        <v>8</v>
      </c>
      <c r="C12" s="8" t="s">
        <v>9</v>
      </c>
      <c r="D12" s="9">
        <v>0.83</v>
      </c>
      <c r="E12" s="10">
        <f>D12*$G$10*3</f>
        <v>7815.1139999999996</v>
      </c>
    </row>
    <row r="13" spans="1:7" ht="40.5" customHeight="1">
      <c r="A13" s="7" t="s">
        <v>38</v>
      </c>
      <c r="B13" s="8" t="s">
        <v>37</v>
      </c>
      <c r="C13" s="8" t="s">
        <v>9</v>
      </c>
      <c r="D13" s="30">
        <f>E13/3/G10</f>
        <v>0.92397884407060471</v>
      </c>
      <c r="E13" s="10">
        <v>8700</v>
      </c>
      <c r="G13" s="17"/>
    </row>
    <row r="14" spans="1:7" ht="54.75" customHeight="1">
      <c r="A14" s="23" t="s">
        <v>26</v>
      </c>
      <c r="B14" s="8" t="s">
        <v>8</v>
      </c>
      <c r="C14" s="8" t="s">
        <v>9</v>
      </c>
      <c r="D14" s="9">
        <v>0.77</v>
      </c>
      <c r="E14" s="10">
        <f t="shared" ref="E14:E24" si="0">D14*$G$10*3</f>
        <v>7250.1660000000011</v>
      </c>
    </row>
    <row r="15" spans="1:7" ht="38.25">
      <c r="A15" s="23" t="s">
        <v>25</v>
      </c>
      <c r="B15" s="8" t="s">
        <v>8</v>
      </c>
      <c r="C15" s="8" t="s">
        <v>9</v>
      </c>
      <c r="D15" s="9">
        <v>1.08</v>
      </c>
      <c r="E15" s="10">
        <f t="shared" si="0"/>
        <v>10169.064</v>
      </c>
    </row>
    <row r="16" spans="1:7" ht="51">
      <c r="A16" s="7" t="s">
        <v>29</v>
      </c>
      <c r="B16" s="8" t="s">
        <v>37</v>
      </c>
      <c r="C16" s="8" t="s">
        <v>9</v>
      </c>
      <c r="D16" s="9">
        <v>0.12</v>
      </c>
      <c r="E16" s="10">
        <f t="shared" si="0"/>
        <v>1129.8959999999997</v>
      </c>
      <c r="G16" s="17"/>
    </row>
    <row r="17" spans="1:8">
      <c r="A17" s="7" t="s">
        <v>11</v>
      </c>
      <c r="B17" s="8" t="s">
        <v>37</v>
      </c>
      <c r="C17" s="8" t="s">
        <v>9</v>
      </c>
      <c r="D17" s="9">
        <v>0.04</v>
      </c>
      <c r="E17" s="10">
        <f t="shared" si="0"/>
        <v>376.63200000000001</v>
      </c>
      <c r="G17" s="17"/>
    </row>
    <row r="18" spans="1:8" ht="38.25">
      <c r="A18" s="7" t="s">
        <v>10</v>
      </c>
      <c r="B18" s="8" t="s">
        <v>36</v>
      </c>
      <c r="C18" s="8" t="s">
        <v>9</v>
      </c>
      <c r="D18" s="8">
        <v>7.64</v>
      </c>
      <c r="E18" s="10">
        <f t="shared" si="0"/>
        <v>71936.712</v>
      </c>
    </row>
    <row r="19" spans="1:8">
      <c r="A19" s="7" t="s">
        <v>28</v>
      </c>
      <c r="B19" s="8" t="s">
        <v>8</v>
      </c>
      <c r="C19" s="8" t="s">
        <v>9</v>
      </c>
      <c r="D19" s="9">
        <v>3.48</v>
      </c>
      <c r="E19" s="10">
        <f t="shared" si="0"/>
        <v>32766.983999999997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0"/>
        <v>9227.4840000000004</v>
      </c>
    </row>
    <row r="21" spans="1:8" ht="25.5">
      <c r="A21" s="7" t="s">
        <v>30</v>
      </c>
      <c r="B21" s="8" t="s">
        <v>13</v>
      </c>
      <c r="C21" s="8" t="s">
        <v>9</v>
      </c>
      <c r="D21" s="11">
        <v>0.61</v>
      </c>
      <c r="E21" s="10">
        <f t="shared" si="0"/>
        <v>5743.637999999999</v>
      </c>
    </row>
    <row r="22" spans="1:8" ht="25.5">
      <c r="A22" s="7" t="s">
        <v>14</v>
      </c>
      <c r="B22" s="8" t="s">
        <v>13</v>
      </c>
      <c r="C22" s="8" t="s">
        <v>9</v>
      </c>
      <c r="D22" s="8">
        <v>0.35</v>
      </c>
      <c r="E22" s="10">
        <f t="shared" si="0"/>
        <v>3295.5299999999997</v>
      </c>
    </row>
    <row r="23" spans="1:8" ht="18" customHeight="1">
      <c r="A23" s="7" t="s">
        <v>15</v>
      </c>
      <c r="B23" s="8" t="s">
        <v>8</v>
      </c>
      <c r="C23" s="8" t="s">
        <v>9</v>
      </c>
      <c r="D23" s="8">
        <v>1.38</v>
      </c>
      <c r="E23" s="10">
        <f t="shared" si="0"/>
        <v>12993.803999999996</v>
      </c>
    </row>
    <row r="24" spans="1:8">
      <c r="A24" s="7" t="s">
        <v>32</v>
      </c>
      <c r="B24" s="8" t="s">
        <v>37</v>
      </c>
      <c r="C24" s="8" t="s">
        <v>9</v>
      </c>
      <c r="D24" s="8">
        <v>1.67</v>
      </c>
      <c r="E24" s="10">
        <f t="shared" si="0"/>
        <v>15724.385999999999</v>
      </c>
    </row>
    <row r="25" spans="1:8">
      <c r="A25" s="25" t="s">
        <v>41</v>
      </c>
      <c r="B25" s="26" t="s">
        <v>42</v>
      </c>
      <c r="C25" s="26" t="s">
        <v>33</v>
      </c>
      <c r="D25" s="26" t="s">
        <v>43</v>
      </c>
      <c r="E25" s="27">
        <v>8195.7569999999996</v>
      </c>
    </row>
    <row r="26" spans="1:8" ht="19.5" thickBot="1">
      <c r="A26" s="12" t="s">
        <v>16</v>
      </c>
      <c r="B26" s="13"/>
      <c r="C26" s="24" t="s">
        <v>33</v>
      </c>
      <c r="D26" s="14"/>
      <c r="E26" s="15">
        <f>SUM(E12:E25)</f>
        <v>195325.16700000002</v>
      </c>
      <c r="G26" s="17"/>
      <c r="H26" s="17"/>
    </row>
    <row r="27" spans="1:8">
      <c r="A27" s="5"/>
      <c r="B27" s="5"/>
      <c r="C27" s="5"/>
      <c r="D27" s="5"/>
      <c r="E27" s="6"/>
    </row>
    <row r="28" spans="1:8" ht="33" customHeight="1">
      <c r="A28" s="34" t="s">
        <v>48</v>
      </c>
      <c r="B28" s="34"/>
      <c r="C28" s="34"/>
      <c r="D28" s="34"/>
      <c r="E28" s="34"/>
    </row>
    <row r="29" spans="1:8">
      <c r="A29" s="5"/>
      <c r="B29" s="5"/>
      <c r="C29" s="5"/>
      <c r="D29" s="5"/>
      <c r="E29" s="6"/>
    </row>
    <row r="30" spans="1:8" ht="15" customHeight="1">
      <c r="A30" s="34" t="s">
        <v>39</v>
      </c>
      <c r="B30" s="34"/>
      <c r="C30" s="34"/>
      <c r="D30" s="34"/>
      <c r="E30" s="34"/>
    </row>
    <row r="31" spans="1:8">
      <c r="A31" s="5"/>
      <c r="B31" s="5"/>
      <c r="C31" s="5"/>
      <c r="D31" s="5"/>
      <c r="E31" s="6"/>
    </row>
    <row r="32" spans="1:8">
      <c r="A32" s="35" t="s">
        <v>40</v>
      </c>
      <c r="B32" s="35"/>
      <c r="C32" s="35"/>
      <c r="D32" s="35"/>
      <c r="E32" s="35"/>
    </row>
    <row r="33" spans="1:5">
      <c r="A33" s="5"/>
      <c r="B33" s="5"/>
      <c r="C33" s="5"/>
      <c r="D33" s="5"/>
      <c r="E33" s="6"/>
    </row>
    <row r="34" spans="1:5" ht="32.25" customHeight="1">
      <c r="A34" s="34" t="s">
        <v>17</v>
      </c>
      <c r="B34" s="34"/>
      <c r="C34" s="34"/>
      <c r="D34" s="34"/>
      <c r="E34" s="34"/>
    </row>
    <row r="35" spans="1:5">
      <c r="A35" s="5"/>
      <c r="B35" s="5"/>
      <c r="C35" s="5"/>
      <c r="D35" s="5"/>
      <c r="E35" s="6"/>
    </row>
    <row r="36" spans="1:5">
      <c r="A36" s="5"/>
      <c r="B36" s="5"/>
      <c r="C36" s="5"/>
      <c r="D36" s="5"/>
      <c r="E36" s="6"/>
    </row>
    <row r="37" spans="1:5">
      <c r="A37" s="36" t="s">
        <v>18</v>
      </c>
      <c r="B37" s="36"/>
      <c r="C37" s="36"/>
      <c r="D37" s="36"/>
      <c r="E37" s="36"/>
    </row>
    <row r="38" spans="1:5">
      <c r="A38" s="5"/>
      <c r="B38" s="5"/>
      <c r="C38" s="5"/>
      <c r="D38" s="5"/>
      <c r="E38" s="6"/>
    </row>
    <row r="39" spans="1:5">
      <c r="A39" s="5" t="s">
        <v>44</v>
      </c>
      <c r="B39" s="5" t="s">
        <v>45</v>
      </c>
      <c r="C39" s="5"/>
      <c r="D39" s="5"/>
      <c r="E39" s="6" t="s">
        <v>21</v>
      </c>
    </row>
    <row r="40" spans="1:5">
      <c r="A40" s="5"/>
      <c r="B40" s="5"/>
      <c r="C40" s="5"/>
      <c r="D40" s="5"/>
      <c r="E40" s="6" t="s">
        <v>23</v>
      </c>
    </row>
    <row r="41" spans="1:5">
      <c r="A41" s="5"/>
      <c r="B41" s="5"/>
      <c r="C41" s="5"/>
      <c r="D41" s="5"/>
      <c r="E41" s="6"/>
    </row>
    <row r="42" spans="1:5">
      <c r="A42" s="5" t="s">
        <v>19</v>
      </c>
      <c r="B42" s="5" t="s">
        <v>35</v>
      </c>
      <c r="C42" s="5"/>
      <c r="D42" s="5"/>
    </row>
    <row r="43" spans="1:5">
      <c r="A43" s="5"/>
      <c r="B43" s="35" t="s">
        <v>46</v>
      </c>
      <c r="C43" s="35"/>
      <c r="D43" s="35"/>
      <c r="E43" s="6" t="s">
        <v>21</v>
      </c>
    </row>
    <row r="44" spans="1:5">
      <c r="A44" s="5"/>
      <c r="B44" s="5"/>
      <c r="C44" s="5"/>
      <c r="D44" s="5"/>
      <c r="E44" s="6" t="s">
        <v>23</v>
      </c>
    </row>
    <row r="45" spans="1:5">
      <c r="A45" s="5"/>
      <c r="B45" s="5"/>
      <c r="C45" s="5"/>
      <c r="D45" s="5"/>
      <c r="E45" s="6"/>
    </row>
    <row r="46" spans="1:5">
      <c r="A46" s="5" t="s">
        <v>24</v>
      </c>
      <c r="B46" s="5" t="s">
        <v>20</v>
      </c>
      <c r="C46" s="5"/>
      <c r="D46" s="5"/>
      <c r="E46" s="6" t="s">
        <v>21</v>
      </c>
    </row>
    <row r="47" spans="1:5">
      <c r="A47" s="5"/>
      <c r="B47" s="37" t="s">
        <v>22</v>
      </c>
      <c r="C47" s="37"/>
      <c r="D47" s="37"/>
      <c r="E47" s="6" t="s">
        <v>23</v>
      </c>
    </row>
    <row r="48" spans="1:5">
      <c r="A48" s="5"/>
      <c r="B48" s="5"/>
      <c r="C48" s="5"/>
      <c r="D48" s="5"/>
      <c r="E48" s="6"/>
    </row>
  </sheetData>
  <mergeCells count="12">
    <mergeCell ref="B47:D47"/>
    <mergeCell ref="A1:E1"/>
    <mergeCell ref="A2:E2"/>
    <mergeCell ref="D4:E4"/>
    <mergeCell ref="A7:E7"/>
    <mergeCell ref="A9:E9"/>
    <mergeCell ref="A28:E28"/>
    <mergeCell ref="A30:E30"/>
    <mergeCell ref="A32:E32"/>
    <mergeCell ref="A34:E34"/>
    <mergeCell ref="A37:E37"/>
    <mergeCell ref="B43:D43"/>
  </mergeCells>
  <pageMargins left="0.22" right="0.21" top="0.16" bottom="0.22" header="0.16" footer="0.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 кв</vt:lpstr>
      <vt:lpstr>3 кв</vt:lpstr>
      <vt:lpstr>2 кв</vt:lpstr>
      <vt:lpstr>1 кв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User</cp:lastModifiedBy>
  <cp:lastPrinted>2025-03-17T13:20:25Z</cp:lastPrinted>
  <dcterms:created xsi:type="dcterms:W3CDTF">2017-03-13T08:54:22Z</dcterms:created>
  <dcterms:modified xsi:type="dcterms:W3CDTF">2025-03-17T13:21:09Z</dcterms:modified>
</cp:coreProperties>
</file>