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9" r:id="rId1"/>
    <sheet name="3 кв" sheetId="18" r:id="rId2"/>
    <sheet name="2 кв" sheetId="17" r:id="rId3"/>
    <sheet name="1 кв" sheetId="16" r:id="rId4"/>
  </sheets>
  <calcPr calcId="125725"/>
</workbook>
</file>

<file path=xl/calcChain.xml><?xml version="1.0" encoding="utf-8"?>
<calcChain xmlns="http://schemas.openxmlformats.org/spreadsheetml/2006/main">
  <c r="D24" i="19"/>
  <c r="E16"/>
  <c r="E37" s="1"/>
  <c r="E25"/>
  <c r="E18"/>
  <c r="E19"/>
  <c r="E20"/>
  <c r="E21"/>
  <c r="E22"/>
  <c r="E23"/>
  <c r="E17"/>
  <c r="E13"/>
  <c r="E14"/>
  <c r="E15"/>
  <c r="E12"/>
  <c r="E25" i="18"/>
  <c r="E13"/>
  <c r="E35" s="1"/>
  <c r="E14"/>
  <c r="E15"/>
  <c r="E17"/>
  <c r="E18"/>
  <c r="E19"/>
  <c r="E20"/>
  <c r="E21"/>
  <c r="E22"/>
  <c r="E23"/>
  <c r="D24"/>
  <c r="E12"/>
  <c r="E30" i="17"/>
  <c r="E25"/>
  <c r="E13"/>
  <c r="E14"/>
  <c r="E15"/>
  <c r="E16"/>
  <c r="E17"/>
  <c r="E18"/>
  <c r="E19"/>
  <c r="E20"/>
  <c r="E21"/>
  <c r="E22"/>
  <c r="E23"/>
  <c r="E12"/>
  <c r="D24"/>
  <c r="E29" i="16"/>
  <c r="D24"/>
  <c r="E13"/>
  <c r="E14"/>
  <c r="E15"/>
  <c r="E16"/>
  <c r="E17"/>
  <c r="E18"/>
  <c r="E19"/>
  <c r="E20"/>
  <c r="E21"/>
  <c r="E22"/>
  <c r="E23"/>
  <c r="E25"/>
  <c r="E12"/>
</calcChain>
</file>

<file path=xl/sharedStrings.xml><?xml version="1.0" encoding="utf-8"?>
<sst xmlns="http://schemas.openxmlformats.org/spreadsheetml/2006/main" count="400" uniqueCount="72">
  <si>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</si>
  <si>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</si>
  <si>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</si>
  <si>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</si>
  <si>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</si>
  <si>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</si>
  <si>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</si>
  <si>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</si>
  <si>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</si>
  <si>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</si>
  <si>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</si>
  <si>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</si>
  <si>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</si>
  <si>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</si>
  <si>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</si>
  <si>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</si>
  <si>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</si>
  <si>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</si>
  <si>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</si>
  <si>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</si>
  <si>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</si>
  <si>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</si>
  <si>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</si>
  <si>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</si>
  <si>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</si>
  <si>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</si>
  <si>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</si>
  <si>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</si>
  <si>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</si>
  <si>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</si>
  <si>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</si>
  <si>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Техническое обслуживание узла учета ИТП</t>
  </si>
  <si>
    <t>Уборка подъездов</t>
  </si>
  <si>
    <t>по графику</t>
  </si>
  <si>
    <t>руб</t>
  </si>
  <si>
    <t>Генеральный директор ООО УК "Авантаж"</t>
  </si>
  <si>
    <t>Электроэнергия ОДН</t>
  </si>
  <si>
    <t>ежемесячно</t>
  </si>
  <si>
    <t>3. Работы (услуги) выполненны (оказаны) полностью, в установленные сроки, с надлежащим качеством.</t>
  </si>
  <si>
    <t xml:space="preserve">3. Претензий по выполнению условий Договора Стороны друг к другу не имеют. </t>
  </si>
  <si>
    <t>Работы, выполняемые в целях надлежащего содержания систем вентиляции и дымоудаления мкд</t>
  </si>
  <si>
    <t>тариф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</si>
  <si>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112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</si>
  <si>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1. Исполнителем предъявлены к приемке следующие оказанные на основании договора подряда № 26/2023У от 02.09.2023 г. услуги и выполненные работы по содержанию и текущему ремонту общего имущества в МКД расположенного по адресу ул. Ленина,112</t>
  </si>
  <si>
    <t>Составил:</t>
  </si>
  <si>
    <t>Начальник ПЭО Лебедева О.И</t>
  </si>
  <si>
    <t>Миткалов П.Н.</t>
  </si>
  <si>
    <t>"01" апреля 2024 г</t>
  </si>
  <si>
    <t>Холодное водоснабжение и водоотведение ОДН</t>
  </si>
  <si>
    <t>Замена трубы</t>
  </si>
  <si>
    <t>февраль</t>
  </si>
  <si>
    <t>смета</t>
  </si>
  <si>
    <t>2. Всего за период с 01.01.2024 г по 31.12.2024 г. выполнено работ (оказанно услуг) на общую сумму 150064 (сто пятьдесят тысяч шестьдесят четыре) рубля 38 коп.</t>
  </si>
  <si>
    <t>Замена труб ХВС, канализации</t>
  </si>
  <si>
    <t>июнь</t>
  </si>
  <si>
    <t>2. Всего за период с 01.01.2024 г по 30.06.2024 г. выполнено работ (оказанно услуг) на общую сумму 360978 (триста шестьдесят тысяч девятьсот семьдесят восемь) рублей 90 коп.</t>
  </si>
  <si>
    <t>"01" октября 2024 г</t>
  </si>
  <si>
    <t>Ефимова Т.И.</t>
  </si>
  <si>
    <t>Смена датчика движения</t>
  </si>
  <si>
    <t>Смена ламп и датчика</t>
  </si>
  <si>
    <t>август</t>
  </si>
  <si>
    <t>сентябрь</t>
  </si>
  <si>
    <t>Поверка приборов учета</t>
  </si>
  <si>
    <t>Ремонт системы отопления</t>
  </si>
  <si>
    <t>июль</t>
  </si>
  <si>
    <t>2. Всего за период с 01.01.2024 г по 30.09.2024 г. выполнено работ (оказанно услуг) на общую сумму 527127 (пятьсот двадцать семь тысяч сто двадцать семь) рублей 62 коп.</t>
  </si>
  <si>
    <t>"01" января 2025 г</t>
  </si>
  <si>
    <t>Замена водомера</t>
  </si>
  <si>
    <t>декабрь</t>
  </si>
  <si>
    <t>Смена ламп накаливания</t>
  </si>
  <si>
    <t>март</t>
  </si>
  <si>
    <t>2. Всего за период с 01.01.2024 г по 31.12.2024 г. выполнено работ (оказанно услуг) на общую сумму 685675 (шестьсот восемьдесят пять тысяч шестьсот семьдесят пять) рублей 41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</si>
</sst>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tabSelected="1" topLeftCell="A24" workbookViewId="0">
      <selection activeCell="E28" sqref="E28:E3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5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4" t="s">
        <v>2</v>
      </c>
      <c r="B4" s="1"/>
      <c r="C4" s="1"/>
      <c r="D4" s="38" t="s">
        <v>66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42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43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2576.9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</v>
      </c>
      <c r="E12" s="10">
        <f>D12*$G$10*12</f>
        <v>12369.119999999999</v>
      </c>
    </row>
    <row r="13" spans="1:7" ht="39.75" customHeight="1">
      <c r="A13" s="7" t="s">
        <v>40</v>
      </c>
      <c r="B13" s="8" t="s">
        <v>8</v>
      </c>
      <c r="C13" s="8" t="s">
        <v>9</v>
      </c>
      <c r="D13" s="9">
        <v>0.88</v>
      </c>
      <c r="E13" s="10">
        <f t="shared" ref="E13:E15" si="0">D13*$G$10*12</f>
        <v>27212.063999999998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0.63</v>
      </c>
      <c r="E14" s="10">
        <f t="shared" si="0"/>
        <v>19481.364000000001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0.6</v>
      </c>
      <c r="E15" s="10">
        <f t="shared" si="0"/>
        <v>18553.68</v>
      </c>
    </row>
    <row r="16" spans="1:7" ht="51">
      <c r="A16" s="7" t="s">
        <v>30</v>
      </c>
      <c r="B16" s="8" t="s">
        <v>8</v>
      </c>
      <c r="C16" s="8" t="s">
        <v>9</v>
      </c>
      <c r="D16" s="26">
        <v>0.2</v>
      </c>
      <c r="E16" s="24">
        <f>D16*12*G10</f>
        <v>6184.5600000000013</v>
      </c>
      <c r="G16" s="17"/>
    </row>
    <row r="17" spans="1:8">
      <c r="A17" s="7" t="s">
        <v>11</v>
      </c>
      <c r="B17" s="8" t="s">
        <v>8</v>
      </c>
      <c r="C17" s="8" t="s">
        <v>9</v>
      </c>
      <c r="D17" s="9">
        <v>0.16</v>
      </c>
      <c r="E17" s="10">
        <f>D17*$G$10*12</f>
        <v>4947.6480000000001</v>
      </c>
      <c r="G17" s="17"/>
    </row>
    <row r="18" spans="1:8" ht="25.5">
      <c r="A18" s="7" t="s">
        <v>10</v>
      </c>
      <c r="B18" s="8" t="s">
        <v>33</v>
      </c>
      <c r="C18" s="8" t="s">
        <v>9</v>
      </c>
      <c r="D18" s="8">
        <v>3.1</v>
      </c>
      <c r="E18" s="10">
        <f t="shared" ref="E18:E23" si="1">D18*$G$10*12</f>
        <v>95860.680000000008</v>
      </c>
    </row>
    <row r="19" spans="1:8">
      <c r="A19" s="7" t="s">
        <v>29</v>
      </c>
      <c r="B19" s="8" t="s">
        <v>8</v>
      </c>
      <c r="C19" s="8" t="s">
        <v>9</v>
      </c>
      <c r="D19" s="9">
        <v>3.98</v>
      </c>
      <c r="E19" s="10">
        <f t="shared" si="1"/>
        <v>123072.74400000001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30304.344000000001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18862.908000000003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10822.98</v>
      </c>
    </row>
    <row r="23" spans="1:8" ht="25.5">
      <c r="A23" s="7" t="s">
        <v>16</v>
      </c>
      <c r="B23" s="8" t="s">
        <v>8</v>
      </c>
      <c r="C23" s="8" t="s">
        <v>9</v>
      </c>
      <c r="D23" s="8">
        <v>1.02</v>
      </c>
      <c r="E23" s="10">
        <f t="shared" si="1"/>
        <v>31541.256000000001</v>
      </c>
    </row>
    <row r="24" spans="1:8" ht="25.5">
      <c r="A24" s="23" t="s">
        <v>31</v>
      </c>
      <c r="B24" s="8" t="s">
        <v>8</v>
      </c>
      <c r="C24" s="8" t="s">
        <v>9</v>
      </c>
      <c r="D24" s="30">
        <f>E24/12/G10</f>
        <v>0.78680973262447118</v>
      </c>
      <c r="E24" s="32">
        <v>24330.36</v>
      </c>
      <c r="G24" s="17"/>
      <c r="H24" s="17"/>
    </row>
    <row r="25" spans="1:8">
      <c r="A25" s="23" t="s">
        <v>32</v>
      </c>
      <c r="B25" s="8" t="s">
        <v>33</v>
      </c>
      <c r="C25" s="8" t="s">
        <v>9</v>
      </c>
      <c r="D25" s="8">
        <v>2.84</v>
      </c>
      <c r="E25" s="10">
        <f>D25*$G$10*12</f>
        <v>87820.751999999993</v>
      </c>
      <c r="G25" s="17"/>
      <c r="H25" s="17"/>
    </row>
    <row r="26" spans="1:8">
      <c r="A26" s="7" t="s">
        <v>36</v>
      </c>
      <c r="B26" s="8" t="s">
        <v>37</v>
      </c>
      <c r="C26" s="25" t="s">
        <v>34</v>
      </c>
      <c r="D26" s="8" t="s">
        <v>41</v>
      </c>
      <c r="E26" s="24">
        <v>0</v>
      </c>
      <c r="G26" s="17"/>
      <c r="H26" s="17"/>
    </row>
    <row r="27" spans="1:8" ht="25.5">
      <c r="A27" s="28" t="s">
        <v>48</v>
      </c>
      <c r="B27" s="8" t="s">
        <v>37</v>
      </c>
      <c r="C27" s="25" t="s">
        <v>34</v>
      </c>
      <c r="D27" s="8" t="s">
        <v>41</v>
      </c>
      <c r="E27" s="29">
        <v>69556.19</v>
      </c>
      <c r="G27" s="17"/>
      <c r="H27" s="17"/>
    </row>
    <row r="28" spans="1:8">
      <c r="A28" s="28" t="s">
        <v>49</v>
      </c>
      <c r="B28" s="25" t="s">
        <v>50</v>
      </c>
      <c r="C28" s="25" t="s">
        <v>34</v>
      </c>
      <c r="D28" s="25" t="s">
        <v>51</v>
      </c>
      <c r="E28" s="29">
        <v>2905</v>
      </c>
      <c r="G28" s="17"/>
      <c r="H28" s="17"/>
    </row>
    <row r="29" spans="1:8">
      <c r="A29" s="28" t="s">
        <v>69</v>
      </c>
      <c r="B29" s="25" t="s">
        <v>70</v>
      </c>
      <c r="C29" s="25" t="s">
        <v>34</v>
      </c>
      <c r="D29" s="25" t="s">
        <v>51</v>
      </c>
      <c r="E29" s="29">
        <v>900</v>
      </c>
      <c r="G29" s="17"/>
      <c r="H29" s="17"/>
    </row>
    <row r="30" spans="1:8">
      <c r="A30" s="28" t="s">
        <v>53</v>
      </c>
      <c r="B30" s="25" t="s">
        <v>54</v>
      </c>
      <c r="C30" s="25" t="s">
        <v>34</v>
      </c>
      <c r="D30" s="25" t="s">
        <v>51</v>
      </c>
      <c r="E30" s="29">
        <v>65080</v>
      </c>
      <c r="G30" s="17"/>
      <c r="H30" s="17"/>
    </row>
    <row r="31" spans="1:8">
      <c r="A31" s="28" t="s">
        <v>62</v>
      </c>
      <c r="B31" s="25" t="s">
        <v>54</v>
      </c>
      <c r="C31" s="25" t="s">
        <v>34</v>
      </c>
      <c r="D31" s="25" t="s">
        <v>51</v>
      </c>
      <c r="E31" s="29">
        <v>3599.76</v>
      </c>
      <c r="G31" s="17"/>
      <c r="H31" s="17"/>
    </row>
    <row r="32" spans="1:8">
      <c r="A32" s="28" t="s">
        <v>63</v>
      </c>
      <c r="B32" s="25" t="s">
        <v>64</v>
      </c>
      <c r="C32" s="25" t="s">
        <v>34</v>
      </c>
      <c r="D32" s="25" t="s">
        <v>51</v>
      </c>
      <c r="E32" s="29">
        <v>9000</v>
      </c>
      <c r="G32" s="17"/>
      <c r="H32" s="17"/>
    </row>
    <row r="33" spans="1:8">
      <c r="A33" s="28" t="s">
        <v>58</v>
      </c>
      <c r="B33" s="25" t="s">
        <v>60</v>
      </c>
      <c r="C33" s="25" t="s">
        <v>34</v>
      </c>
      <c r="D33" s="25" t="s">
        <v>51</v>
      </c>
      <c r="E33" s="29">
        <v>1404</v>
      </c>
      <c r="G33" s="17"/>
      <c r="H33" s="17"/>
    </row>
    <row r="34" spans="1:8">
      <c r="A34" s="28" t="s">
        <v>59</v>
      </c>
      <c r="B34" s="25" t="s">
        <v>61</v>
      </c>
      <c r="C34" s="25" t="s">
        <v>34</v>
      </c>
      <c r="D34" s="25" t="s">
        <v>51</v>
      </c>
      <c r="E34" s="29">
        <v>2054</v>
      </c>
      <c r="G34" s="17"/>
      <c r="H34" s="17"/>
    </row>
    <row r="35" spans="1:8">
      <c r="A35" s="28" t="s">
        <v>49</v>
      </c>
      <c r="B35" s="25" t="s">
        <v>61</v>
      </c>
      <c r="C35" s="25" t="s">
        <v>34</v>
      </c>
      <c r="D35" s="25" t="s">
        <v>51</v>
      </c>
      <c r="E35" s="29">
        <v>10647</v>
      </c>
      <c r="G35" s="17"/>
      <c r="H35" s="17"/>
    </row>
    <row r="36" spans="1:8">
      <c r="A36" s="28" t="s">
        <v>67</v>
      </c>
      <c r="B36" s="25" t="s">
        <v>68</v>
      </c>
      <c r="C36" s="25" t="s">
        <v>34</v>
      </c>
      <c r="D36" s="25" t="s">
        <v>51</v>
      </c>
      <c r="E36" s="29">
        <v>9165</v>
      </c>
      <c r="G36" s="17"/>
      <c r="H36" s="17"/>
    </row>
    <row r="37" spans="1:8" ht="19.5" thickBot="1">
      <c r="A37" s="12" t="s">
        <v>17</v>
      </c>
      <c r="B37" s="13"/>
      <c r="C37" s="13"/>
      <c r="D37" s="14"/>
      <c r="E37" s="15">
        <f>SUM(E12:E36)</f>
        <v>685675.40999999992</v>
      </c>
      <c r="G37" s="17"/>
      <c r="H37" s="17"/>
    </row>
    <row r="38" spans="1:8">
      <c r="A38" s="5"/>
      <c r="B38" s="5"/>
      <c r="C38" s="5"/>
      <c r="D38" s="5"/>
      <c r="E38" s="6"/>
    </row>
    <row r="39" spans="1:8" ht="33" customHeight="1">
      <c r="A39" s="39" t="s">
        <v>71</v>
      </c>
      <c r="B39" s="39"/>
      <c r="C39" s="39"/>
      <c r="D39" s="39"/>
      <c r="E39" s="39"/>
      <c r="H39" s="17"/>
    </row>
    <row r="40" spans="1:8">
      <c r="A40" s="5"/>
      <c r="B40" s="5"/>
      <c r="C40" s="5"/>
      <c r="D40" s="5"/>
      <c r="E40" s="6"/>
    </row>
    <row r="41" spans="1:8" ht="15" customHeight="1">
      <c r="A41" s="39" t="s">
        <v>38</v>
      </c>
      <c r="B41" s="39"/>
      <c r="C41" s="39"/>
      <c r="D41" s="39"/>
      <c r="E41" s="39"/>
    </row>
    <row r="42" spans="1:8">
      <c r="A42" s="5"/>
      <c r="B42" s="5"/>
      <c r="C42" s="5"/>
      <c r="D42" s="5"/>
      <c r="E42" s="6"/>
    </row>
    <row r="43" spans="1:8">
      <c r="A43" s="40" t="s">
        <v>39</v>
      </c>
      <c r="B43" s="40"/>
      <c r="C43" s="40"/>
      <c r="D43" s="40"/>
      <c r="E43" s="40"/>
    </row>
    <row r="44" spans="1:8">
      <c r="A44" s="5"/>
      <c r="B44" s="5"/>
      <c r="C44" s="5"/>
      <c r="D44" s="5"/>
      <c r="E44" s="6"/>
    </row>
    <row r="45" spans="1:8" ht="32.25" customHeight="1">
      <c r="A45" s="39" t="s">
        <v>18</v>
      </c>
      <c r="B45" s="39"/>
      <c r="C45" s="39"/>
      <c r="D45" s="39"/>
      <c r="E45" s="39"/>
    </row>
    <row r="46" spans="1:8">
      <c r="A46" s="5"/>
      <c r="B46" s="5"/>
      <c r="C46" s="5"/>
      <c r="D46" s="5"/>
      <c r="E46" s="6"/>
    </row>
    <row r="47" spans="1:8">
      <c r="A47" s="5"/>
      <c r="B47" s="5"/>
      <c r="C47" s="5"/>
      <c r="D47" s="5"/>
      <c r="E47" s="6"/>
    </row>
    <row r="48" spans="1:8">
      <c r="A48" s="41" t="s">
        <v>19</v>
      </c>
      <c r="B48" s="41"/>
      <c r="C48" s="41"/>
      <c r="D48" s="41"/>
      <c r="E48" s="41"/>
    </row>
    <row r="49" spans="1:5">
      <c r="A49" s="5"/>
      <c r="B49" s="5"/>
      <c r="C49" s="5"/>
      <c r="D49" s="5"/>
      <c r="E49" s="6"/>
    </row>
    <row r="50" spans="1:5">
      <c r="A50" s="5" t="s">
        <v>44</v>
      </c>
      <c r="B50" s="5" t="s">
        <v>45</v>
      </c>
      <c r="C50" s="5"/>
      <c r="D50" s="5"/>
      <c r="E50" s="6" t="s">
        <v>22</v>
      </c>
    </row>
    <row r="51" spans="1:5">
      <c r="A51" s="5"/>
      <c r="B51" s="5"/>
      <c r="C51" s="5"/>
      <c r="D51" s="5"/>
      <c r="E51" s="6" t="s">
        <v>24</v>
      </c>
    </row>
    <row r="52" spans="1:5">
      <c r="A52" s="5"/>
      <c r="B52" s="5"/>
      <c r="C52" s="5"/>
      <c r="D52" s="5"/>
      <c r="E52" s="6"/>
    </row>
    <row r="53" spans="1:5">
      <c r="A53" s="5" t="s">
        <v>20</v>
      </c>
      <c r="B53" s="5" t="s">
        <v>35</v>
      </c>
      <c r="C53" s="5"/>
      <c r="D53" s="5"/>
    </row>
    <row r="54" spans="1:5">
      <c r="A54" s="5"/>
      <c r="B54" s="40" t="s">
        <v>57</v>
      </c>
      <c r="C54" s="40"/>
      <c r="D54" s="40"/>
      <c r="E54" s="6" t="s">
        <v>22</v>
      </c>
    </row>
    <row r="55" spans="1:5">
      <c r="A55" s="5"/>
      <c r="B55" s="5"/>
      <c r="C55" s="5"/>
      <c r="D55" s="5"/>
      <c r="E55" s="6" t="s">
        <v>24</v>
      </c>
    </row>
    <row r="56" spans="1:5">
      <c r="A56" s="5"/>
      <c r="B56" s="5"/>
      <c r="C56" s="5"/>
      <c r="D56" s="5"/>
      <c r="E56" s="6"/>
    </row>
    <row r="57" spans="1:5">
      <c r="A57" s="5" t="s">
        <v>25</v>
      </c>
      <c r="B57" s="5" t="s">
        <v>21</v>
      </c>
      <c r="C57" s="5"/>
      <c r="D57" s="5"/>
      <c r="E57" s="6" t="s">
        <v>22</v>
      </c>
    </row>
    <row r="58" spans="1:5">
      <c r="A58" s="5"/>
      <c r="B58" s="35" t="s">
        <v>23</v>
      </c>
      <c r="C58" s="35"/>
      <c r="D58" s="35"/>
      <c r="E58" s="6" t="s">
        <v>24</v>
      </c>
    </row>
    <row r="59" spans="1:5">
      <c r="A59" s="5"/>
      <c r="B59" s="5"/>
      <c r="C59" s="5"/>
      <c r="D59" s="5"/>
      <c r="E59" s="6"/>
    </row>
  </sheetData>
  <mergeCells count="12">
    <mergeCell ref="B58:D58"/>
    <mergeCell ref="A1:E1"/>
    <mergeCell ref="A2:E2"/>
    <mergeCell ref="D4:E4"/>
    <mergeCell ref="A7:E7"/>
    <mergeCell ref="A9:E9"/>
    <mergeCell ref="A39:E39"/>
    <mergeCell ref="A41:E41"/>
    <mergeCell ref="A43:E43"/>
    <mergeCell ref="A45:E45"/>
    <mergeCell ref="A48:E48"/>
    <mergeCell ref="B54:D54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7"/>
  <sheetViews>
    <sheetView topLeftCell="A31" workbookViewId="0">
      <selection activeCell="A38" sqref="A38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5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38" t="s">
        <v>56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42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43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2576.9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</v>
      </c>
      <c r="E12" s="10">
        <f>D12*$G$10*9</f>
        <v>9276.84</v>
      </c>
    </row>
    <row r="13" spans="1:7" ht="39.75" customHeight="1">
      <c r="A13" s="7" t="s">
        <v>40</v>
      </c>
      <c r="B13" s="8" t="s">
        <v>8</v>
      </c>
      <c r="C13" s="8" t="s">
        <v>9</v>
      </c>
      <c r="D13" s="9">
        <v>0.88</v>
      </c>
      <c r="E13" s="10">
        <f t="shared" ref="E13:E23" si="0">D13*$G$10*9</f>
        <v>20409.047999999999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0.63</v>
      </c>
      <c r="E14" s="10">
        <f t="shared" si="0"/>
        <v>14611.023000000001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0.6</v>
      </c>
      <c r="E15" s="10">
        <f t="shared" si="0"/>
        <v>13915.26</v>
      </c>
    </row>
    <row r="16" spans="1:7" ht="51">
      <c r="A16" s="7" t="s">
        <v>30</v>
      </c>
      <c r="B16" s="8" t="s">
        <v>8</v>
      </c>
      <c r="C16" s="8" t="s">
        <v>9</v>
      </c>
      <c r="D16" s="26">
        <v>0.2</v>
      </c>
      <c r="E16" s="10">
        <v>5518.58</v>
      </c>
      <c r="G16" s="17"/>
    </row>
    <row r="17" spans="1:8">
      <c r="A17" s="7" t="s">
        <v>11</v>
      </c>
      <c r="B17" s="8" t="s">
        <v>8</v>
      </c>
      <c r="C17" s="8" t="s">
        <v>9</v>
      </c>
      <c r="D17" s="9">
        <v>0.16</v>
      </c>
      <c r="E17" s="10">
        <f t="shared" si="0"/>
        <v>3710.7360000000003</v>
      </c>
      <c r="G17" s="17"/>
    </row>
    <row r="18" spans="1:8" ht="25.5">
      <c r="A18" s="7" t="s">
        <v>10</v>
      </c>
      <c r="B18" s="8" t="s">
        <v>33</v>
      </c>
      <c r="C18" s="8" t="s">
        <v>9</v>
      </c>
      <c r="D18" s="8">
        <v>3.1</v>
      </c>
      <c r="E18" s="10">
        <f t="shared" si="0"/>
        <v>71895.510000000009</v>
      </c>
    </row>
    <row r="19" spans="1:8">
      <c r="A19" s="7" t="s">
        <v>29</v>
      </c>
      <c r="B19" s="8" t="s">
        <v>8</v>
      </c>
      <c r="C19" s="8" t="s">
        <v>9</v>
      </c>
      <c r="D19" s="9">
        <v>3.98</v>
      </c>
      <c r="E19" s="10">
        <f t="shared" si="0"/>
        <v>92304.558000000005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22728.258000000002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14147.181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8117.2349999999997</v>
      </c>
    </row>
    <row r="23" spans="1:8" ht="25.5">
      <c r="A23" s="7" t="s">
        <v>16</v>
      </c>
      <c r="B23" s="8" t="s">
        <v>8</v>
      </c>
      <c r="C23" s="8" t="s">
        <v>9</v>
      </c>
      <c r="D23" s="8">
        <v>1.02</v>
      </c>
      <c r="E23" s="10">
        <f t="shared" si="0"/>
        <v>23655.942000000003</v>
      </c>
    </row>
    <row r="24" spans="1:8" ht="25.5">
      <c r="A24" s="23" t="s">
        <v>31</v>
      </c>
      <c r="B24" s="8" t="s">
        <v>8</v>
      </c>
      <c r="C24" s="8" t="s">
        <v>9</v>
      </c>
      <c r="D24" s="30">
        <f>E24/9/G10</f>
        <v>0.52453982174964753</v>
      </c>
      <c r="E24" s="32">
        <v>12165.18</v>
      </c>
      <c r="G24" s="17"/>
      <c r="H24" s="17"/>
    </row>
    <row r="25" spans="1:8">
      <c r="A25" s="23" t="s">
        <v>32</v>
      </c>
      <c r="B25" s="8" t="s">
        <v>33</v>
      </c>
      <c r="C25" s="8" t="s">
        <v>9</v>
      </c>
      <c r="D25" s="8">
        <v>2.84</v>
      </c>
      <c r="E25" s="10">
        <f>D25*$G$10*9</f>
        <v>65865.563999999998</v>
      </c>
      <c r="G25" s="17"/>
      <c r="H25" s="17"/>
    </row>
    <row r="26" spans="1:8">
      <c r="A26" s="7" t="s">
        <v>36</v>
      </c>
      <c r="B26" s="8" t="s">
        <v>37</v>
      </c>
      <c r="C26" s="25" t="s">
        <v>34</v>
      </c>
      <c r="D26" s="8" t="s">
        <v>41</v>
      </c>
      <c r="E26" s="24">
        <v>0</v>
      </c>
      <c r="G26" s="17"/>
      <c r="H26" s="17"/>
    </row>
    <row r="27" spans="1:8" ht="25.5">
      <c r="A27" s="28" t="s">
        <v>48</v>
      </c>
      <c r="B27" s="8" t="s">
        <v>37</v>
      </c>
      <c r="C27" s="25" t="s">
        <v>34</v>
      </c>
      <c r="D27" s="8" t="s">
        <v>41</v>
      </c>
      <c r="E27" s="29">
        <v>54116.94</v>
      </c>
      <c r="G27" s="17"/>
      <c r="H27" s="17"/>
    </row>
    <row r="28" spans="1:8">
      <c r="A28" s="28" t="s">
        <v>49</v>
      </c>
      <c r="B28" s="25" t="s">
        <v>50</v>
      </c>
      <c r="C28" s="25" t="s">
        <v>34</v>
      </c>
      <c r="D28" s="25" t="s">
        <v>51</v>
      </c>
      <c r="E28" s="29">
        <v>2905</v>
      </c>
      <c r="G28" s="17"/>
      <c r="H28" s="17"/>
    </row>
    <row r="29" spans="1:8">
      <c r="A29" s="28" t="s">
        <v>53</v>
      </c>
      <c r="B29" s="25" t="s">
        <v>54</v>
      </c>
      <c r="C29" s="25" t="s">
        <v>34</v>
      </c>
      <c r="D29" s="25" t="s">
        <v>51</v>
      </c>
      <c r="E29" s="29">
        <v>65080</v>
      </c>
      <c r="G29" s="17"/>
      <c r="H29" s="17"/>
    </row>
    <row r="30" spans="1:8">
      <c r="A30" s="28" t="s">
        <v>62</v>
      </c>
      <c r="B30" s="25" t="s">
        <v>54</v>
      </c>
      <c r="C30" s="25" t="s">
        <v>34</v>
      </c>
      <c r="D30" s="25" t="s">
        <v>51</v>
      </c>
      <c r="E30" s="29">
        <v>3599.76</v>
      </c>
      <c r="G30" s="17"/>
      <c r="H30" s="17"/>
    </row>
    <row r="31" spans="1:8">
      <c r="A31" s="28" t="s">
        <v>63</v>
      </c>
      <c r="B31" s="25" t="s">
        <v>64</v>
      </c>
      <c r="C31" s="25" t="s">
        <v>34</v>
      </c>
      <c r="D31" s="25" t="s">
        <v>51</v>
      </c>
      <c r="E31" s="29">
        <v>9000</v>
      </c>
      <c r="G31" s="17"/>
      <c r="H31" s="17"/>
    </row>
    <row r="32" spans="1:8">
      <c r="A32" s="28" t="s">
        <v>58</v>
      </c>
      <c r="B32" s="25" t="s">
        <v>60</v>
      </c>
      <c r="C32" s="25" t="s">
        <v>34</v>
      </c>
      <c r="D32" s="25" t="s">
        <v>51</v>
      </c>
      <c r="E32" s="29">
        <v>1404</v>
      </c>
      <c r="G32" s="17"/>
      <c r="H32" s="17"/>
    </row>
    <row r="33" spans="1:8">
      <c r="A33" s="28" t="s">
        <v>59</v>
      </c>
      <c r="B33" s="25" t="s">
        <v>61</v>
      </c>
      <c r="C33" s="25" t="s">
        <v>34</v>
      </c>
      <c r="D33" s="25" t="s">
        <v>51</v>
      </c>
      <c r="E33" s="29">
        <v>2054</v>
      </c>
      <c r="G33" s="17"/>
      <c r="H33" s="17"/>
    </row>
    <row r="34" spans="1:8">
      <c r="A34" s="28" t="s">
        <v>49</v>
      </c>
      <c r="B34" s="25" t="s">
        <v>61</v>
      </c>
      <c r="C34" s="25" t="s">
        <v>34</v>
      </c>
      <c r="D34" s="25" t="s">
        <v>51</v>
      </c>
      <c r="E34" s="29">
        <v>10647</v>
      </c>
      <c r="G34" s="17"/>
      <c r="H34" s="17"/>
    </row>
    <row r="35" spans="1:8" ht="19.5" thickBot="1">
      <c r="A35" s="12" t="s">
        <v>17</v>
      </c>
      <c r="B35" s="13"/>
      <c r="C35" s="13"/>
      <c r="D35" s="14"/>
      <c r="E35" s="15">
        <f>SUM(E12:E34)</f>
        <v>527127.61499999999</v>
      </c>
      <c r="G35" s="17"/>
      <c r="H35" s="17"/>
    </row>
    <row r="36" spans="1:8">
      <c r="A36" s="5"/>
      <c r="B36" s="5"/>
      <c r="C36" s="5"/>
      <c r="D36" s="5"/>
      <c r="E36" s="6"/>
    </row>
    <row r="37" spans="1:8" ht="33" customHeight="1">
      <c r="A37" s="39" t="s">
        <v>65</v>
      </c>
      <c r="B37" s="39"/>
      <c r="C37" s="39"/>
      <c r="D37" s="39"/>
      <c r="E37" s="39"/>
      <c r="H37" s="17"/>
    </row>
    <row r="38" spans="1:8">
      <c r="A38" s="5"/>
      <c r="B38" s="5"/>
      <c r="C38" s="5"/>
      <c r="D38" s="5"/>
      <c r="E38" s="6"/>
    </row>
    <row r="39" spans="1:8" ht="15" customHeight="1">
      <c r="A39" s="39" t="s">
        <v>38</v>
      </c>
      <c r="B39" s="39"/>
      <c r="C39" s="39"/>
      <c r="D39" s="39"/>
      <c r="E39" s="39"/>
    </row>
    <row r="40" spans="1:8">
      <c r="A40" s="5"/>
      <c r="B40" s="5"/>
      <c r="C40" s="5"/>
      <c r="D40" s="5"/>
      <c r="E40" s="6"/>
    </row>
    <row r="41" spans="1:8">
      <c r="A41" s="40" t="s">
        <v>39</v>
      </c>
      <c r="B41" s="40"/>
      <c r="C41" s="40"/>
      <c r="D41" s="40"/>
      <c r="E41" s="40"/>
    </row>
    <row r="42" spans="1:8">
      <c r="A42" s="5"/>
      <c r="B42" s="5"/>
      <c r="C42" s="5"/>
      <c r="D42" s="5"/>
      <c r="E42" s="6"/>
    </row>
    <row r="43" spans="1:8" ht="32.25" customHeight="1">
      <c r="A43" s="39" t="s">
        <v>18</v>
      </c>
      <c r="B43" s="39"/>
      <c r="C43" s="39"/>
      <c r="D43" s="39"/>
      <c r="E43" s="39"/>
    </row>
    <row r="44" spans="1:8">
      <c r="A44" s="5"/>
      <c r="B44" s="5"/>
      <c r="C44" s="5"/>
      <c r="D44" s="5"/>
      <c r="E44" s="6"/>
    </row>
    <row r="45" spans="1:8">
      <c r="A45" s="5"/>
      <c r="B45" s="5"/>
      <c r="C45" s="5"/>
      <c r="D45" s="5"/>
      <c r="E45" s="6"/>
    </row>
    <row r="46" spans="1:8">
      <c r="A46" s="41" t="s">
        <v>19</v>
      </c>
      <c r="B46" s="41"/>
      <c r="C46" s="41"/>
      <c r="D46" s="41"/>
      <c r="E46" s="41"/>
    </row>
    <row r="47" spans="1:8">
      <c r="A47" s="5"/>
      <c r="B47" s="5"/>
      <c r="C47" s="5"/>
      <c r="D47" s="5"/>
      <c r="E47" s="6"/>
    </row>
    <row r="48" spans="1:8">
      <c r="A48" s="5" t="s">
        <v>44</v>
      </c>
      <c r="B48" s="5" t="s">
        <v>45</v>
      </c>
      <c r="C48" s="5"/>
      <c r="D48" s="5"/>
      <c r="E48" s="6" t="s">
        <v>22</v>
      </c>
    </row>
    <row r="49" spans="1:5">
      <c r="A49" s="5"/>
      <c r="B49" s="5"/>
      <c r="C49" s="5"/>
      <c r="D49" s="5"/>
      <c r="E49" s="6" t="s">
        <v>24</v>
      </c>
    </row>
    <row r="50" spans="1:5">
      <c r="A50" s="5"/>
      <c r="B50" s="5"/>
      <c r="C50" s="5"/>
      <c r="D50" s="5"/>
      <c r="E50" s="6"/>
    </row>
    <row r="51" spans="1:5">
      <c r="A51" s="5" t="s">
        <v>20</v>
      </c>
      <c r="B51" s="5" t="s">
        <v>35</v>
      </c>
      <c r="C51" s="5"/>
      <c r="D51" s="5"/>
    </row>
    <row r="52" spans="1:5">
      <c r="A52" s="5"/>
      <c r="B52" s="40" t="s">
        <v>57</v>
      </c>
      <c r="C52" s="40"/>
      <c r="D52" s="40"/>
      <c r="E52" s="6" t="s">
        <v>22</v>
      </c>
    </row>
    <row r="53" spans="1:5">
      <c r="A53" s="5"/>
      <c r="B53" s="5"/>
      <c r="C53" s="5"/>
      <c r="D53" s="5"/>
      <c r="E53" s="6" t="s">
        <v>24</v>
      </c>
    </row>
    <row r="54" spans="1:5">
      <c r="A54" s="5"/>
      <c r="B54" s="5"/>
      <c r="C54" s="5"/>
      <c r="D54" s="5"/>
      <c r="E54" s="6"/>
    </row>
    <row r="55" spans="1:5">
      <c r="A55" s="5" t="s">
        <v>25</v>
      </c>
      <c r="B55" s="5" t="s">
        <v>21</v>
      </c>
      <c r="C55" s="5"/>
      <c r="D55" s="5"/>
      <c r="E55" s="6" t="s">
        <v>22</v>
      </c>
    </row>
    <row r="56" spans="1:5">
      <c r="A56" s="5"/>
      <c r="B56" s="35" t="s">
        <v>23</v>
      </c>
      <c r="C56" s="35"/>
      <c r="D56" s="35"/>
      <c r="E56" s="6" t="s">
        <v>24</v>
      </c>
    </row>
    <row r="57" spans="1:5">
      <c r="A57" s="5"/>
      <c r="B57" s="5"/>
      <c r="C57" s="5"/>
      <c r="D57" s="5"/>
      <c r="E57" s="6"/>
    </row>
  </sheetData>
  <mergeCells count="12">
    <mergeCell ref="B56:D56"/>
    <mergeCell ref="A1:E1"/>
    <mergeCell ref="A2:E2"/>
    <mergeCell ref="D4:E4"/>
    <mergeCell ref="A7:E7"/>
    <mergeCell ref="A9:E9"/>
    <mergeCell ref="A37:E37"/>
    <mergeCell ref="A39:E39"/>
    <mergeCell ref="A41:E41"/>
    <mergeCell ref="A43:E43"/>
    <mergeCell ref="A46:E46"/>
    <mergeCell ref="B52:D52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2"/>
  <sheetViews>
    <sheetView topLeftCell="A18" workbookViewId="0">
      <selection activeCell="G32" sqref="G3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5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38" t="s">
        <v>47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42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43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2576.9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</v>
      </c>
      <c r="E12" s="10">
        <f>D12*$G$10*6</f>
        <v>6184.5599999999995</v>
      </c>
    </row>
    <row r="13" spans="1:7" ht="39.75" customHeight="1">
      <c r="A13" s="7" t="s">
        <v>40</v>
      </c>
      <c r="B13" s="8" t="s">
        <v>8</v>
      </c>
      <c r="C13" s="8" t="s">
        <v>9</v>
      </c>
      <c r="D13" s="9">
        <v>0.88</v>
      </c>
      <c r="E13" s="10">
        <f t="shared" ref="E13:E23" si="0">D13*$G$10*6</f>
        <v>13606.031999999999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0.63</v>
      </c>
      <c r="E14" s="10">
        <f t="shared" si="0"/>
        <v>9740.6820000000007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0.6</v>
      </c>
      <c r="E15" s="10">
        <f t="shared" si="0"/>
        <v>9276.84</v>
      </c>
    </row>
    <row r="16" spans="1:7" ht="51">
      <c r="A16" s="7" t="s">
        <v>30</v>
      </c>
      <c r="B16" s="8" t="s">
        <v>8</v>
      </c>
      <c r="C16" s="8" t="s">
        <v>9</v>
      </c>
      <c r="D16" s="26">
        <v>0.2</v>
      </c>
      <c r="E16" s="10">
        <f t="shared" si="0"/>
        <v>3092.2799999999997</v>
      </c>
      <c r="G16" s="17"/>
    </row>
    <row r="17" spans="1:8">
      <c r="A17" s="7" t="s">
        <v>11</v>
      </c>
      <c r="B17" s="8" t="s">
        <v>8</v>
      </c>
      <c r="C17" s="8" t="s">
        <v>9</v>
      </c>
      <c r="D17" s="9">
        <v>0.16</v>
      </c>
      <c r="E17" s="10">
        <f t="shared" si="0"/>
        <v>2473.8240000000001</v>
      </c>
      <c r="G17" s="17"/>
    </row>
    <row r="18" spans="1:8" ht="25.5">
      <c r="A18" s="7" t="s">
        <v>10</v>
      </c>
      <c r="B18" s="8" t="s">
        <v>33</v>
      </c>
      <c r="C18" s="8" t="s">
        <v>9</v>
      </c>
      <c r="D18" s="8">
        <v>3.1</v>
      </c>
      <c r="E18" s="10">
        <f t="shared" si="0"/>
        <v>47930.340000000004</v>
      </c>
    </row>
    <row r="19" spans="1:8">
      <c r="A19" s="7" t="s">
        <v>29</v>
      </c>
      <c r="B19" s="8" t="s">
        <v>8</v>
      </c>
      <c r="C19" s="8" t="s">
        <v>9</v>
      </c>
      <c r="D19" s="9">
        <v>3.98</v>
      </c>
      <c r="E19" s="10">
        <f t="shared" si="0"/>
        <v>61536.372000000003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15152.172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9431.4540000000015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5411.49</v>
      </c>
    </row>
    <row r="23" spans="1:8" ht="25.5">
      <c r="A23" s="7" t="s">
        <v>16</v>
      </c>
      <c r="B23" s="8" t="s">
        <v>8</v>
      </c>
      <c r="C23" s="8" t="s">
        <v>9</v>
      </c>
      <c r="D23" s="8">
        <v>1.02</v>
      </c>
      <c r="E23" s="10">
        <f t="shared" si="0"/>
        <v>15770.628000000001</v>
      </c>
    </row>
    <row r="24" spans="1:8" ht="25.5">
      <c r="A24" s="23" t="s">
        <v>31</v>
      </c>
      <c r="B24" s="8" t="s">
        <v>8</v>
      </c>
      <c r="C24" s="8" t="s">
        <v>9</v>
      </c>
      <c r="D24" s="30">
        <f>E24/3/G10</f>
        <v>1.5736194652489424</v>
      </c>
      <c r="E24" s="32">
        <v>12165.18</v>
      </c>
      <c r="G24" s="17"/>
      <c r="H24" s="17"/>
    </row>
    <row r="25" spans="1:8">
      <c r="A25" s="23" t="s">
        <v>32</v>
      </c>
      <c r="B25" s="8" t="s">
        <v>33</v>
      </c>
      <c r="C25" s="8" t="s">
        <v>9</v>
      </c>
      <c r="D25" s="8">
        <v>2.84</v>
      </c>
      <c r="E25" s="10">
        <f>D25*$G$10*6</f>
        <v>43910.375999999997</v>
      </c>
      <c r="G25" s="17"/>
      <c r="H25" s="17"/>
    </row>
    <row r="26" spans="1:8">
      <c r="A26" s="7" t="s">
        <v>36</v>
      </c>
      <c r="B26" s="8" t="s">
        <v>37</v>
      </c>
      <c r="C26" s="25" t="s">
        <v>34</v>
      </c>
      <c r="D26" s="8" t="s">
        <v>41</v>
      </c>
      <c r="E26" s="24">
        <v>0</v>
      </c>
      <c r="G26" s="17"/>
      <c r="H26" s="17"/>
    </row>
    <row r="27" spans="1:8" ht="25.5">
      <c r="A27" s="28" t="s">
        <v>48</v>
      </c>
      <c r="B27" s="8" t="s">
        <v>37</v>
      </c>
      <c r="C27" s="25" t="s">
        <v>34</v>
      </c>
      <c r="D27" s="8" t="s">
        <v>41</v>
      </c>
      <c r="E27" s="29">
        <v>37311.67</v>
      </c>
      <c r="G27" s="17"/>
      <c r="H27" s="17"/>
    </row>
    <row r="28" spans="1:8">
      <c r="A28" s="28" t="s">
        <v>49</v>
      </c>
      <c r="B28" s="25" t="s">
        <v>50</v>
      </c>
      <c r="C28" s="25" t="s">
        <v>34</v>
      </c>
      <c r="D28" s="25" t="s">
        <v>51</v>
      </c>
      <c r="E28" s="29">
        <v>2905</v>
      </c>
      <c r="G28" s="17"/>
      <c r="H28" s="17"/>
    </row>
    <row r="29" spans="1:8">
      <c r="A29" s="28" t="s">
        <v>53</v>
      </c>
      <c r="B29" s="25" t="s">
        <v>54</v>
      </c>
      <c r="C29" s="25" t="s">
        <v>34</v>
      </c>
      <c r="D29" s="25" t="s">
        <v>51</v>
      </c>
      <c r="E29" s="29">
        <v>65080</v>
      </c>
      <c r="G29" s="17"/>
      <c r="H29" s="17"/>
    </row>
    <row r="30" spans="1:8" ht="19.5" thickBot="1">
      <c r="A30" s="12" t="s">
        <v>17</v>
      </c>
      <c r="B30" s="13"/>
      <c r="C30" s="13"/>
      <c r="D30" s="14"/>
      <c r="E30" s="15">
        <f>SUM(E12:E29)</f>
        <v>360978.89999999997</v>
      </c>
      <c r="G30" s="17"/>
      <c r="H30" s="17"/>
    </row>
    <row r="31" spans="1:8">
      <c r="A31" s="5"/>
      <c r="B31" s="5"/>
      <c r="C31" s="5"/>
      <c r="D31" s="5"/>
      <c r="E31" s="6"/>
    </row>
    <row r="32" spans="1:8" ht="33" customHeight="1">
      <c r="A32" s="39" t="s">
        <v>55</v>
      </c>
      <c r="B32" s="39"/>
      <c r="C32" s="39"/>
      <c r="D32" s="39"/>
      <c r="E32" s="39"/>
      <c r="H32" s="17"/>
    </row>
    <row r="33" spans="1:5">
      <c r="A33" s="5"/>
      <c r="B33" s="5"/>
      <c r="C33" s="5"/>
      <c r="D33" s="5"/>
      <c r="E33" s="6"/>
    </row>
    <row r="34" spans="1:5" ht="15" customHeight="1">
      <c r="A34" s="39" t="s">
        <v>38</v>
      </c>
      <c r="B34" s="39"/>
      <c r="C34" s="39"/>
      <c r="D34" s="39"/>
      <c r="E34" s="39"/>
    </row>
    <row r="35" spans="1:5">
      <c r="A35" s="5"/>
      <c r="B35" s="5"/>
      <c r="C35" s="5"/>
      <c r="D35" s="5"/>
      <c r="E35" s="6"/>
    </row>
    <row r="36" spans="1:5">
      <c r="A36" s="40" t="s">
        <v>39</v>
      </c>
      <c r="B36" s="40"/>
      <c r="C36" s="40"/>
      <c r="D36" s="40"/>
      <c r="E36" s="40"/>
    </row>
    <row r="37" spans="1:5">
      <c r="A37" s="5"/>
      <c r="B37" s="5"/>
      <c r="C37" s="5"/>
      <c r="D37" s="5"/>
      <c r="E37" s="6"/>
    </row>
    <row r="38" spans="1:5" ht="32.25" customHeight="1">
      <c r="A38" s="39" t="s">
        <v>18</v>
      </c>
      <c r="B38" s="39"/>
      <c r="C38" s="39"/>
      <c r="D38" s="39"/>
      <c r="E38" s="39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41" t="s">
        <v>19</v>
      </c>
      <c r="B41" s="41"/>
      <c r="C41" s="41"/>
      <c r="D41" s="41"/>
      <c r="E41" s="41"/>
    </row>
    <row r="42" spans="1:5">
      <c r="A42" s="5"/>
      <c r="B42" s="5"/>
      <c r="C42" s="5"/>
      <c r="D42" s="5"/>
      <c r="E42" s="6"/>
    </row>
    <row r="43" spans="1:5">
      <c r="A43" s="5" t="s">
        <v>44</v>
      </c>
      <c r="B43" s="5" t="s">
        <v>45</v>
      </c>
      <c r="C43" s="5"/>
      <c r="D43" s="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20</v>
      </c>
      <c r="B46" s="5" t="s">
        <v>35</v>
      </c>
      <c r="C46" s="5"/>
      <c r="D46" s="5"/>
    </row>
    <row r="47" spans="1:5">
      <c r="A47" s="5"/>
      <c r="B47" s="40" t="s">
        <v>46</v>
      </c>
      <c r="C47" s="40"/>
      <c r="D47" s="40"/>
      <c r="E47" s="6" t="s">
        <v>22</v>
      </c>
    </row>
    <row r="48" spans="1:5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25</v>
      </c>
      <c r="B50" s="5" t="s">
        <v>21</v>
      </c>
      <c r="C50" s="5"/>
      <c r="D50" s="5"/>
      <c r="E50" s="6" t="s">
        <v>22</v>
      </c>
    </row>
    <row r="51" spans="1:5">
      <c r="A51" s="5"/>
      <c r="B51" s="35" t="s">
        <v>23</v>
      </c>
      <c r="C51" s="35"/>
      <c r="D51" s="35"/>
      <c r="E51" s="6" t="s">
        <v>24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7:E7"/>
    <mergeCell ref="A9:E9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1"/>
  <sheetViews>
    <sheetView topLeftCell="A19" workbookViewId="0">
      <selection activeCell="A35" sqref="A35:E35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6" max="6" width="9.140625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5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7" t="s">
        <v>2</v>
      </c>
      <c r="B4" s="1"/>
      <c r="C4" s="1"/>
      <c r="D4" s="38" t="s">
        <v>47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9" t="s">
        <v>42</v>
      </c>
      <c r="B7" s="39"/>
      <c r="C7" s="39"/>
      <c r="D7" s="39"/>
      <c r="E7" s="39"/>
    </row>
    <row r="8" spans="1:7">
      <c r="A8" s="3"/>
      <c r="B8" s="3"/>
      <c r="C8" s="3"/>
      <c r="D8" s="3"/>
      <c r="E8" s="4"/>
    </row>
    <row r="9" spans="1:7" ht="45.75" customHeight="1">
      <c r="A9" s="39" t="s">
        <v>43</v>
      </c>
      <c r="B9" s="39"/>
      <c r="C9" s="39"/>
      <c r="D9" s="39"/>
      <c r="E9" s="39"/>
    </row>
    <row r="10" spans="1:7" ht="15.75" thickBot="1">
      <c r="A10" s="5"/>
      <c r="B10" s="5"/>
      <c r="C10" s="5"/>
      <c r="D10" s="5"/>
      <c r="E10" s="6"/>
      <c r="G10">
        <v>2576.9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0.4</v>
      </c>
      <c r="E12" s="10">
        <f>D12*$G$10*3</f>
        <v>3092.2799999999997</v>
      </c>
    </row>
    <row r="13" spans="1:7" ht="39.75" customHeight="1">
      <c r="A13" s="7" t="s">
        <v>40</v>
      </c>
      <c r="B13" s="8" t="s">
        <v>8</v>
      </c>
      <c r="C13" s="8" t="s">
        <v>9</v>
      </c>
      <c r="D13" s="9">
        <v>0.88</v>
      </c>
      <c r="E13" s="10">
        <f t="shared" ref="E13:E25" si="0">D13*$G$10*3</f>
        <v>6803.0159999999996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0.63</v>
      </c>
      <c r="E14" s="10">
        <f t="shared" si="0"/>
        <v>4870.3410000000003</v>
      </c>
    </row>
    <row r="15" spans="1:7" ht="38.25">
      <c r="A15" s="23" t="s">
        <v>26</v>
      </c>
      <c r="B15" s="8" t="s">
        <v>8</v>
      </c>
      <c r="C15" s="8" t="s">
        <v>9</v>
      </c>
      <c r="D15" s="9">
        <v>0.6</v>
      </c>
      <c r="E15" s="10">
        <f t="shared" si="0"/>
        <v>4638.42</v>
      </c>
    </row>
    <row r="16" spans="1:7" ht="51">
      <c r="A16" s="7" t="s">
        <v>30</v>
      </c>
      <c r="B16" s="8" t="s">
        <v>8</v>
      </c>
      <c r="C16" s="8" t="s">
        <v>9</v>
      </c>
      <c r="D16" s="26">
        <v>0.2</v>
      </c>
      <c r="E16" s="10">
        <f t="shared" si="0"/>
        <v>1546.1399999999999</v>
      </c>
      <c r="G16" s="17"/>
    </row>
    <row r="17" spans="1:8">
      <c r="A17" s="7" t="s">
        <v>11</v>
      </c>
      <c r="B17" s="8" t="s">
        <v>8</v>
      </c>
      <c r="C17" s="8" t="s">
        <v>9</v>
      </c>
      <c r="D17" s="9">
        <v>0.16</v>
      </c>
      <c r="E17" s="10">
        <f t="shared" si="0"/>
        <v>1236.912</v>
      </c>
      <c r="G17" s="17"/>
    </row>
    <row r="18" spans="1:8" ht="25.5">
      <c r="A18" s="7" t="s">
        <v>10</v>
      </c>
      <c r="B18" s="8" t="s">
        <v>33</v>
      </c>
      <c r="C18" s="8" t="s">
        <v>9</v>
      </c>
      <c r="D18" s="8">
        <v>3.1</v>
      </c>
      <c r="E18" s="10">
        <f t="shared" si="0"/>
        <v>23965.170000000002</v>
      </c>
    </row>
    <row r="19" spans="1:8">
      <c r="A19" s="7" t="s">
        <v>29</v>
      </c>
      <c r="B19" s="8" t="s">
        <v>8</v>
      </c>
      <c r="C19" s="8" t="s">
        <v>9</v>
      </c>
      <c r="D19" s="9">
        <v>3.98</v>
      </c>
      <c r="E19" s="10">
        <f t="shared" si="0"/>
        <v>30768.186000000002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7576.0860000000002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4715.7270000000008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2705.7449999999999</v>
      </c>
    </row>
    <row r="23" spans="1:8" ht="25.5">
      <c r="A23" s="7" t="s">
        <v>16</v>
      </c>
      <c r="B23" s="8" t="s">
        <v>8</v>
      </c>
      <c r="C23" s="8" t="s">
        <v>9</v>
      </c>
      <c r="D23" s="8">
        <v>1.02</v>
      </c>
      <c r="E23" s="10">
        <f t="shared" si="0"/>
        <v>7885.3140000000003</v>
      </c>
    </row>
    <row r="24" spans="1:8" ht="25.5">
      <c r="A24" s="23" t="s">
        <v>31</v>
      </c>
      <c r="B24" s="8" t="s">
        <v>8</v>
      </c>
      <c r="C24" s="8" t="s">
        <v>9</v>
      </c>
      <c r="D24" s="30">
        <f>E24/3/G10</f>
        <v>1.0490796434992951</v>
      </c>
      <c r="E24" s="10">
        <v>8110.12</v>
      </c>
      <c r="G24" s="17"/>
      <c r="H24" s="17"/>
    </row>
    <row r="25" spans="1:8">
      <c r="A25" s="23" t="s">
        <v>32</v>
      </c>
      <c r="B25" s="8" t="s">
        <v>33</v>
      </c>
      <c r="C25" s="8" t="s">
        <v>9</v>
      </c>
      <c r="D25" s="8">
        <v>2.84</v>
      </c>
      <c r="E25" s="10">
        <f t="shared" si="0"/>
        <v>21955.187999999998</v>
      </c>
      <c r="G25" s="17"/>
      <c r="H25" s="17"/>
    </row>
    <row r="26" spans="1:8">
      <c r="A26" s="7" t="s">
        <v>36</v>
      </c>
      <c r="B26" s="8" t="s">
        <v>37</v>
      </c>
      <c r="C26" s="25" t="s">
        <v>34</v>
      </c>
      <c r="D26" s="8" t="s">
        <v>41</v>
      </c>
      <c r="E26" s="24">
        <v>0</v>
      </c>
      <c r="G26" s="17"/>
      <c r="H26" s="17"/>
    </row>
    <row r="27" spans="1:8" ht="25.5">
      <c r="A27" s="28" t="s">
        <v>48</v>
      </c>
      <c r="B27" s="8" t="s">
        <v>37</v>
      </c>
      <c r="C27" s="25" t="s">
        <v>34</v>
      </c>
      <c r="D27" s="8" t="s">
        <v>41</v>
      </c>
      <c r="E27" s="29">
        <v>17290.73</v>
      </c>
      <c r="G27" s="17"/>
      <c r="H27" s="17"/>
    </row>
    <row r="28" spans="1:8">
      <c r="A28" s="28" t="s">
        <v>49</v>
      </c>
      <c r="B28" s="25" t="s">
        <v>50</v>
      </c>
      <c r="C28" s="25" t="s">
        <v>34</v>
      </c>
      <c r="D28" s="25" t="s">
        <v>51</v>
      </c>
      <c r="E28" s="29">
        <v>2905</v>
      </c>
      <c r="G28" s="17"/>
      <c r="H28" s="17"/>
    </row>
    <row r="29" spans="1:8" ht="19.5" thickBot="1">
      <c r="A29" s="12" t="s">
        <v>17</v>
      </c>
      <c r="B29" s="13"/>
      <c r="C29" s="13"/>
      <c r="D29" s="14"/>
      <c r="E29" s="15">
        <f>SUM(E12:E28)</f>
        <v>150064.37499999997</v>
      </c>
      <c r="G29" s="17"/>
      <c r="H29" s="17"/>
    </row>
    <row r="30" spans="1:8">
      <c r="A30" s="5"/>
      <c r="B30" s="5"/>
      <c r="C30" s="5"/>
      <c r="D30" s="5"/>
      <c r="E30" s="6"/>
    </row>
    <row r="31" spans="1:8" ht="33" customHeight="1">
      <c r="A31" s="39" t="s">
        <v>52</v>
      </c>
      <c r="B31" s="39"/>
      <c r="C31" s="39"/>
      <c r="D31" s="39"/>
      <c r="E31" s="39"/>
      <c r="H31" s="17"/>
    </row>
    <row r="32" spans="1:8">
      <c r="A32" s="5"/>
      <c r="B32" s="5"/>
      <c r="C32" s="5"/>
      <c r="D32" s="5"/>
      <c r="E32" s="6"/>
    </row>
    <row r="33" spans="1:5" ht="15" customHeight="1">
      <c r="A33" s="39" t="s">
        <v>38</v>
      </c>
      <c r="B33" s="39"/>
      <c r="C33" s="39"/>
      <c r="D33" s="39"/>
      <c r="E33" s="39"/>
    </row>
    <row r="34" spans="1:5">
      <c r="A34" s="5"/>
      <c r="B34" s="5"/>
      <c r="C34" s="5"/>
      <c r="D34" s="5"/>
      <c r="E34" s="6"/>
    </row>
    <row r="35" spans="1:5">
      <c r="A35" s="40" t="s">
        <v>39</v>
      </c>
      <c r="B35" s="40"/>
      <c r="C35" s="40"/>
      <c r="D35" s="40"/>
      <c r="E35" s="40"/>
    </row>
    <row r="36" spans="1:5">
      <c r="A36" s="5"/>
      <c r="B36" s="5"/>
      <c r="C36" s="5"/>
      <c r="D36" s="5"/>
      <c r="E36" s="6"/>
    </row>
    <row r="37" spans="1:5" ht="32.25" customHeight="1">
      <c r="A37" s="39" t="s">
        <v>18</v>
      </c>
      <c r="B37" s="39"/>
      <c r="C37" s="39"/>
      <c r="D37" s="39"/>
      <c r="E37" s="39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41" t="s">
        <v>19</v>
      </c>
      <c r="B40" s="41"/>
      <c r="C40" s="41"/>
      <c r="D40" s="41"/>
      <c r="E40" s="41"/>
    </row>
    <row r="41" spans="1:5">
      <c r="A41" s="5"/>
      <c r="B41" s="5"/>
      <c r="C41" s="5"/>
      <c r="D41" s="5"/>
      <c r="E41" s="6"/>
    </row>
    <row r="42" spans="1:5">
      <c r="A42" s="5" t="s">
        <v>44</v>
      </c>
      <c r="B42" s="5" t="s">
        <v>45</v>
      </c>
      <c r="C42" s="5"/>
      <c r="D42" s="5"/>
      <c r="E42" s="6" t="s">
        <v>22</v>
      </c>
    </row>
    <row r="43" spans="1:5">
      <c r="A43" s="5"/>
      <c r="B43" s="5"/>
      <c r="C43" s="5"/>
      <c r="D43" s="5"/>
      <c r="E43" s="6" t="s">
        <v>24</v>
      </c>
    </row>
    <row r="44" spans="1:5">
      <c r="A44" s="5"/>
      <c r="B44" s="5"/>
      <c r="C44" s="5"/>
      <c r="D44" s="5"/>
      <c r="E44" s="6"/>
    </row>
    <row r="45" spans="1:5">
      <c r="A45" s="5" t="s">
        <v>20</v>
      </c>
      <c r="B45" s="5" t="s">
        <v>35</v>
      </c>
      <c r="C45" s="5"/>
      <c r="D45" s="5"/>
    </row>
    <row r="46" spans="1:5">
      <c r="A46" s="5"/>
      <c r="B46" s="40" t="s">
        <v>46</v>
      </c>
      <c r="C46" s="40"/>
      <c r="D46" s="40"/>
      <c r="E46" s="6" t="s">
        <v>22</v>
      </c>
    </row>
    <row r="47" spans="1:5">
      <c r="A47" s="5"/>
      <c r="B47" s="5"/>
      <c r="C47" s="5"/>
      <c r="D47" s="5"/>
      <c r="E47" s="6" t="s">
        <v>24</v>
      </c>
    </row>
    <row r="48" spans="1:5">
      <c r="A48" s="5"/>
      <c r="B48" s="5"/>
      <c r="C48" s="5"/>
      <c r="D48" s="5"/>
      <c r="E48" s="6"/>
    </row>
    <row r="49" spans="1:5">
      <c r="A49" s="5" t="s">
        <v>25</v>
      </c>
      <c r="B49" s="5" t="s">
        <v>21</v>
      </c>
      <c r="C49" s="5"/>
      <c r="D49" s="5"/>
      <c r="E49" s="6" t="s">
        <v>22</v>
      </c>
    </row>
    <row r="50" spans="1:5">
      <c r="A50" s="5"/>
      <c r="B50" s="35" t="s">
        <v>23</v>
      </c>
      <c r="C50" s="35"/>
      <c r="D50" s="35"/>
      <c r="E50" s="6" t="s">
        <v>24</v>
      </c>
    </row>
    <row r="51" spans="1:5">
      <c r="A51" s="5"/>
      <c r="B51" s="5"/>
      <c r="C51" s="5"/>
      <c r="D51" s="5"/>
      <c r="E51" s="6"/>
    </row>
  </sheetData>
  <mergeCells count="12">
    <mergeCell ref="B50:D50"/>
    <mergeCell ref="A1:E1"/>
    <mergeCell ref="A2:E2"/>
    <mergeCell ref="D4:E4"/>
    <mergeCell ref="A7:E7"/>
    <mergeCell ref="A9:E9"/>
    <mergeCell ref="A31:E31"/>
    <mergeCell ref="A33:E33"/>
    <mergeCell ref="A35:E35"/>
    <mergeCell ref="A37:E37"/>
    <mergeCell ref="A40:E40"/>
    <mergeCell ref="B46:D46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2025-03-13T15:15:56Z</cp:lastPrinted>
  <dcterms:created xsi:type="dcterms:W3CDTF">2017-03-13T08:54:22Z</dcterms:created>
  <dcterms:modified xsi:type="dcterms:W3CDTF">2025-03-13T15:25:45Z</dcterms:modified>
</cp:coreProperties>
</file>