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0" r:id="rId1"/>
    <sheet name="3 кв" sheetId="9" r:id="rId2"/>
    <sheet name="2 кв" sheetId="8" r:id="rId3"/>
    <sheet name="1 кв" sheetId="7" r:id="rId4"/>
  </sheets>
  <calcPr calcId="125725" iterateDelta="1E-4"/>
</workbook>
</file>

<file path=xl/calcChain.xml><?xml version="1.0" encoding="utf-8"?>
<calcChain xmlns="http://schemas.openxmlformats.org/spreadsheetml/2006/main">
  <c r="E31" i="10"/>
  <c r="D17"/>
  <c r="E17"/>
  <c r="D21"/>
  <c r="D16"/>
  <c r="E23"/>
  <c r="E22"/>
  <c r="E19"/>
  <c r="E20"/>
  <c r="E18"/>
  <c r="E13"/>
  <c r="E14"/>
  <c r="E15"/>
  <c r="E12"/>
  <c r="E28" i="9"/>
  <c r="E17"/>
  <c r="D17" s="1"/>
  <c r="E13"/>
  <c r="E14"/>
  <c r="E15"/>
  <c r="E18"/>
  <c r="E19"/>
  <c r="E20"/>
  <c r="E22"/>
  <c r="E23"/>
  <c r="E12"/>
  <c r="E29" i="8"/>
  <c r="D17"/>
  <c r="D16"/>
  <c r="E23"/>
  <c r="E13"/>
  <c r="E14"/>
  <c r="E15"/>
  <c r="E18"/>
  <c r="E19"/>
  <c r="E20"/>
  <c r="E21"/>
  <c r="E22"/>
  <c r="E12"/>
  <c r="E13" i="7"/>
  <c r="E14"/>
  <c r="E15"/>
  <c r="E18"/>
  <c r="E19"/>
  <c r="E20"/>
  <c r="E21"/>
  <c r="E22"/>
  <c r="E23"/>
  <c r="E12"/>
  <c r="E16"/>
  <c r="E17"/>
  <c r="E28" l="1"/>
</calcChain>
</file>

<file path=xl/sharedStrings.xml><?xml version="1.0" encoding="utf-8"?>
<sst xmlns="http://schemas.openxmlformats.org/spreadsheetml/2006/main" count="348" uniqueCount="66">
  <si>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</si>
  <si>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</si>
  <si>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</si>
  <si>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</si>
  <si>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</si>
  <si>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</si>
  <si>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</si>
  <si>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</si>
  <si>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</si>
  <si>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</si>
  <si>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</si>
  <si>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</si>
  <si>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</si>
  <si>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</si>
  <si>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</si>
  <si>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</si>
  <si>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</si>
  <si>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</si>
  <si>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</si>
  <si>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</si>
  <si>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</si>
  <si>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</si>
  <si>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</si>
  <si>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</si>
  <si>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</si>
  <si>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</si>
  <si>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</si>
  <si>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</si>
  <si>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</si>
  <si>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</si>
  <si>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 xml:space="preserve">Работы, выполняемые в целях надлежащего содержания систем теплоснабжения (отопление) в МКД.    </t>
  </si>
  <si>
    <t>1. Исполнителем предъявлены к приемке следующие оказанные на основании договора подряда №12у от 01.10.2015 г. услуги и выполненные работы по содержанию и текущему ремонту общего имущества в МКД расположенного по адресу ул. Готвальда,1</t>
  </si>
  <si>
    <t>Электроэнергия по нормативу</t>
  </si>
  <si>
    <t>Генеральный директор ООО УК "Авантаж"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</si>
  <si>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Готвальда,1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</si>
  <si>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понедельник, суббота, покос по графику</t>
  </si>
  <si>
    <t>руб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</si>
  <si>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</si>
  <si>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</si>
  <si>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</si>
  <si>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</si>
  <si>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</si>
  <si>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Работы, выполняемые в целях надлежащего содержания систем вентиляции и дымоудаления мкд</t>
  </si>
  <si>
    <t>Составил:</t>
  </si>
  <si>
    <t>Начальник ПЭО Лебедева О.И</t>
  </si>
  <si>
    <t>Миткалов П.Н.</t>
  </si>
  <si>
    <t>"01" апреля 2024 г</t>
  </si>
  <si>
    <t>Ассенизаторские услуги</t>
  </si>
  <si>
    <t>февраль</t>
  </si>
  <si>
    <t>Устранение засора ливнестока</t>
  </si>
  <si>
    <t>Смена ламп накаливания</t>
  </si>
  <si>
    <t>2. Всего за период с 01.01.2024 г по 31.03.2024 г. выполненно работ (оказанно услуг) на общую сумму 129810 (сто двадцать девять тысяч восемьсот десять) рубля 10 коп.</t>
  </si>
  <si>
    <t>"01" июля 2024 г</t>
  </si>
  <si>
    <t>Замена трубы в 3м подъезде</t>
  </si>
  <si>
    <t>апрель</t>
  </si>
  <si>
    <t>2. Всего за период с 01.01.2024 г по 30.06.2024 г. выполненно работ (оказанно услуг) на общую сумму 182656 (сто восемьдесят две тысячи шестьсот пятьдесят шесть) рублей 99 коп.</t>
  </si>
  <si>
    <t>"01" октября 2024 г</t>
  </si>
  <si>
    <t>Ефимова Т.И.</t>
  </si>
  <si>
    <t>2. Всего за период с 01.01.2024 г по 30.09.2024 г. выполненно работ (оказанно услуг) на общую сумму 228861 (двести двадцать восемь тысяч восемьсот шестьдесят один) рубль 00 коп.</t>
  </si>
  <si>
    <t>"01" января 2025 г</t>
  </si>
  <si>
    <t>Электроэнергия ОДН</t>
  </si>
  <si>
    <t>Смена ламп светодиодных</t>
  </si>
  <si>
    <t>Смена датчика движения</t>
  </si>
  <si>
    <t>сентябрь</t>
  </si>
  <si>
    <t>ноябрь</t>
  </si>
  <si>
    <t>2. Всего за период с 01.01.2024 г по 31.12.2024 г. выполненно работ (оказанно услуг) на общую сумму 294742 (двести девяносто четыре тысячи семьсот сорок два) рубля 47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</si>
</sst>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2" fontId="7" fillId="0" borderId="2" xfId="0" applyNumberFormat="1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workbookViewId="0">
      <selection activeCell="H36" sqref="H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3" t="s">
        <v>2</v>
      </c>
      <c r="B4" s="1"/>
      <c r="C4" s="1"/>
      <c r="D4" s="43" t="s">
        <v>59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34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1215.7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D12*$G$10*12</f>
        <v>11670.720000000001</v>
      </c>
    </row>
    <row r="13" spans="1:7" ht="45" customHeight="1">
      <c r="A13" s="7" t="s">
        <v>42</v>
      </c>
      <c r="B13" s="8" t="s">
        <v>8</v>
      </c>
      <c r="C13" s="8" t="s">
        <v>9</v>
      </c>
      <c r="D13" s="9">
        <v>0.83</v>
      </c>
      <c r="E13" s="10">
        <f t="shared" ref="E13:E15" si="0">D13*$G$10*12</f>
        <v>12108.371999999999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13567.212000000001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15171.936000000002</v>
      </c>
    </row>
    <row r="16" spans="1:7" ht="51">
      <c r="A16" s="7" t="s">
        <v>29</v>
      </c>
      <c r="B16" s="8" t="s">
        <v>8</v>
      </c>
      <c r="C16" s="8" t="s">
        <v>9</v>
      </c>
      <c r="D16" s="29">
        <f>E16/12/G10</f>
        <v>0.23047078500726603</v>
      </c>
      <c r="E16" s="34">
        <v>3362.2</v>
      </c>
    </row>
    <row r="17" spans="1:8">
      <c r="A17" s="7" t="s">
        <v>11</v>
      </c>
      <c r="B17" s="8" t="s">
        <v>8</v>
      </c>
      <c r="C17" s="8" t="s">
        <v>9</v>
      </c>
      <c r="D17" s="29">
        <f>E17/12/G10</f>
        <v>0.16352718598338403</v>
      </c>
      <c r="E17" s="34">
        <f>745.5+1640.1</f>
        <v>2385.6</v>
      </c>
      <c r="G17" s="17"/>
    </row>
    <row r="18" spans="1:8" ht="38.25">
      <c r="A18" s="7" t="s">
        <v>10</v>
      </c>
      <c r="B18" s="8" t="s">
        <v>35</v>
      </c>
      <c r="C18" s="8" t="s">
        <v>9</v>
      </c>
      <c r="D18" s="8">
        <v>4.84</v>
      </c>
      <c r="E18" s="10">
        <f>D18*$G$10*12</f>
        <v>70607.856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ref="E19:E20" si="1">D19*$G$10*12</f>
        <v>50767.632000000005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14296.632</v>
      </c>
    </row>
    <row r="21" spans="1:8" ht="38.25">
      <c r="A21" s="7" t="s">
        <v>30</v>
      </c>
      <c r="B21" s="8" t="s">
        <v>13</v>
      </c>
      <c r="C21" s="8" t="s">
        <v>9</v>
      </c>
      <c r="D21" s="44">
        <f>E21/12/G10</f>
        <v>1.8322612486633214</v>
      </c>
      <c r="E21" s="34">
        <v>26729.759999999998</v>
      </c>
      <c r="G21" s="17"/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>D22*$G$10*12</f>
        <v>5105.9400000000005</v>
      </c>
    </row>
    <row r="23" spans="1:8" ht="25.5">
      <c r="A23" s="7" t="s">
        <v>15</v>
      </c>
      <c r="B23" s="8" t="s">
        <v>8</v>
      </c>
      <c r="C23" s="8" t="s">
        <v>9</v>
      </c>
      <c r="D23" s="8">
        <v>1.63</v>
      </c>
      <c r="E23" s="10">
        <f>D23*$G$10*12</f>
        <v>23779.091999999997</v>
      </c>
    </row>
    <row r="24" spans="1:8">
      <c r="A24" s="35" t="s">
        <v>60</v>
      </c>
      <c r="B24" s="25" t="s">
        <v>37</v>
      </c>
      <c r="C24" s="8" t="s">
        <v>36</v>
      </c>
      <c r="D24" s="25" t="s">
        <v>40</v>
      </c>
      <c r="E24" s="36">
        <v>1532.52</v>
      </c>
    </row>
    <row r="25" spans="1:8">
      <c r="A25" s="27" t="s">
        <v>47</v>
      </c>
      <c r="B25" s="25" t="s">
        <v>48</v>
      </c>
      <c r="C25" s="8" t="s">
        <v>36</v>
      </c>
      <c r="D25" s="25" t="s">
        <v>41</v>
      </c>
      <c r="E25" s="26">
        <v>27000</v>
      </c>
    </row>
    <row r="26" spans="1:8">
      <c r="A26" s="27" t="s">
        <v>49</v>
      </c>
      <c r="B26" s="25" t="s">
        <v>48</v>
      </c>
      <c r="C26" s="8" t="s">
        <v>36</v>
      </c>
      <c r="D26" s="25" t="s">
        <v>41</v>
      </c>
      <c r="E26" s="26">
        <v>8500</v>
      </c>
    </row>
    <row r="27" spans="1:8">
      <c r="A27" s="27" t="s">
        <v>50</v>
      </c>
      <c r="B27" s="25" t="s">
        <v>48</v>
      </c>
      <c r="C27" s="8" t="s">
        <v>36</v>
      </c>
      <c r="D27" s="25" t="s">
        <v>41</v>
      </c>
      <c r="E27" s="26">
        <v>600</v>
      </c>
    </row>
    <row r="28" spans="1:8">
      <c r="A28" s="27" t="s">
        <v>53</v>
      </c>
      <c r="B28" s="25" t="s">
        <v>54</v>
      </c>
      <c r="C28" s="8" t="s">
        <v>36</v>
      </c>
      <c r="D28" s="25" t="s">
        <v>41</v>
      </c>
      <c r="E28" s="26">
        <v>4760</v>
      </c>
    </row>
    <row r="29" spans="1:8">
      <c r="A29" s="27" t="s">
        <v>61</v>
      </c>
      <c r="B29" s="25" t="s">
        <v>63</v>
      </c>
      <c r="C29" s="8" t="s">
        <v>36</v>
      </c>
      <c r="D29" s="25" t="s">
        <v>41</v>
      </c>
      <c r="E29" s="26">
        <v>1197</v>
      </c>
    </row>
    <row r="30" spans="1:8">
      <c r="A30" s="27" t="s">
        <v>62</v>
      </c>
      <c r="B30" s="25" t="s">
        <v>64</v>
      </c>
      <c r="C30" s="8" t="s">
        <v>36</v>
      </c>
      <c r="D30" s="25" t="s">
        <v>41</v>
      </c>
      <c r="E30" s="26">
        <v>1600</v>
      </c>
    </row>
    <row r="31" spans="1:8" ht="19.5" thickBot="1">
      <c r="A31" s="12" t="s">
        <v>16</v>
      </c>
      <c r="B31" s="13"/>
      <c r="C31" s="24"/>
      <c r="D31" s="14"/>
      <c r="E31" s="15">
        <f>SUM(E12:E30)</f>
        <v>294742.47200000007</v>
      </c>
      <c r="G31" s="17"/>
      <c r="H31" s="17"/>
    </row>
    <row r="32" spans="1:8">
      <c r="A32" s="5"/>
      <c r="B32" s="5"/>
      <c r="C32" s="5"/>
      <c r="D32" s="5"/>
      <c r="E32" s="6"/>
    </row>
    <row r="33" spans="1:5" ht="33" customHeight="1">
      <c r="A33" s="37" t="s">
        <v>65</v>
      </c>
      <c r="B33" s="37"/>
      <c r="C33" s="37"/>
      <c r="D33" s="37"/>
      <c r="E33" s="37"/>
    </row>
    <row r="34" spans="1:5">
      <c r="A34" s="5"/>
      <c r="B34" s="5"/>
      <c r="C34" s="5"/>
      <c r="D34" s="5"/>
      <c r="E34" s="6"/>
    </row>
    <row r="35" spans="1:5" ht="15" customHeight="1">
      <c r="A35" s="37" t="s">
        <v>38</v>
      </c>
      <c r="B35" s="37"/>
      <c r="C35" s="37"/>
      <c r="D35" s="37"/>
      <c r="E35" s="37"/>
    </row>
    <row r="36" spans="1:5">
      <c r="A36" s="5"/>
      <c r="B36" s="5"/>
      <c r="C36" s="5"/>
      <c r="D36" s="5"/>
      <c r="E36" s="6"/>
    </row>
    <row r="37" spans="1:5">
      <c r="A37" s="38" t="s">
        <v>39</v>
      </c>
      <c r="B37" s="38"/>
      <c r="C37" s="38"/>
      <c r="D37" s="38"/>
      <c r="E37" s="38"/>
    </row>
    <row r="38" spans="1:5">
      <c r="A38" s="5"/>
      <c r="B38" s="5"/>
      <c r="C38" s="5"/>
      <c r="D38" s="5"/>
      <c r="E38" s="6"/>
    </row>
    <row r="39" spans="1:5" ht="31.5" customHeight="1">
      <c r="A39" s="37" t="s">
        <v>17</v>
      </c>
      <c r="B39" s="37"/>
      <c r="C39" s="37"/>
      <c r="D39" s="37"/>
      <c r="E39" s="37"/>
    </row>
    <row r="40" spans="1:5">
      <c r="A40" s="5"/>
      <c r="B40" s="5"/>
      <c r="C40" s="5"/>
      <c r="D40" s="5"/>
      <c r="E40" s="6"/>
    </row>
    <row r="41" spans="1:5">
      <c r="A41" s="5"/>
      <c r="B41" s="5"/>
      <c r="C41" s="5"/>
      <c r="D41" s="5"/>
      <c r="E41" s="6"/>
    </row>
    <row r="42" spans="1:5">
      <c r="A42" s="39" t="s">
        <v>18</v>
      </c>
      <c r="B42" s="39"/>
      <c r="C42" s="39"/>
      <c r="D42" s="39"/>
      <c r="E42" s="39"/>
    </row>
    <row r="43" spans="1:5">
      <c r="A43" s="5"/>
      <c r="B43" s="5"/>
      <c r="C43" s="5"/>
      <c r="D43" s="5"/>
      <c r="E43" s="6"/>
    </row>
    <row r="44" spans="1:5">
      <c r="A44" s="5" t="s">
        <v>43</v>
      </c>
      <c r="B44" s="5" t="s">
        <v>44</v>
      </c>
      <c r="C44" s="5"/>
      <c r="D44" s="5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19</v>
      </c>
      <c r="B47" s="5" t="s">
        <v>33</v>
      </c>
      <c r="C47" s="5"/>
      <c r="D47" s="5"/>
    </row>
    <row r="48" spans="1:5">
      <c r="A48" s="5"/>
      <c r="B48" s="38" t="s">
        <v>57</v>
      </c>
      <c r="C48" s="38"/>
      <c r="D48" s="38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40" t="s">
        <v>22</v>
      </c>
      <c r="C52" s="40"/>
      <c r="D52" s="40"/>
      <c r="E52" s="6" t="s">
        <v>23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topLeftCell="A13" workbookViewId="0">
      <selection activeCell="E20" sqref="E2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2" t="s">
        <v>2</v>
      </c>
      <c r="B4" s="1"/>
      <c r="C4" s="1"/>
      <c r="D4" s="43" t="s">
        <v>56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34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1215.7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D12*$G$10*9</f>
        <v>8753.0400000000009</v>
      </c>
    </row>
    <row r="13" spans="1:7" ht="45" customHeight="1">
      <c r="A13" s="7" t="s">
        <v>42</v>
      </c>
      <c r="B13" s="8" t="s">
        <v>8</v>
      </c>
      <c r="C13" s="8" t="s">
        <v>9</v>
      </c>
      <c r="D13" s="9">
        <v>0.83</v>
      </c>
      <c r="E13" s="10">
        <f t="shared" ref="E13:E23" si="0">D13*$G$10*9</f>
        <v>9081.2789999999986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10175.409000000001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11378.952000000001</v>
      </c>
    </row>
    <row r="16" spans="1:7" ht="51">
      <c r="A16" s="7" t="s">
        <v>29</v>
      </c>
      <c r="B16" s="8" t="s">
        <v>8</v>
      </c>
      <c r="C16" s="8" t="s">
        <v>9</v>
      </c>
      <c r="D16" s="29">
        <v>0.23</v>
      </c>
      <c r="E16" s="10">
        <v>3362.2</v>
      </c>
    </row>
    <row r="17" spans="1:8">
      <c r="A17" s="7" t="s">
        <v>11</v>
      </c>
      <c r="B17" s="8" t="s">
        <v>8</v>
      </c>
      <c r="C17" s="8" t="s">
        <v>9</v>
      </c>
      <c r="D17" s="29">
        <f>E17/9/G10</f>
        <v>0.1771544514819994</v>
      </c>
      <c r="E17" s="10">
        <f>745.5+1192.8</f>
        <v>1938.3</v>
      </c>
      <c r="G17" s="17"/>
    </row>
    <row r="18" spans="1:8" ht="38.25">
      <c r="A18" s="7" t="s">
        <v>10</v>
      </c>
      <c r="B18" s="8" t="s">
        <v>35</v>
      </c>
      <c r="C18" s="8" t="s">
        <v>9</v>
      </c>
      <c r="D18" s="8">
        <v>4.84</v>
      </c>
      <c r="E18" s="10">
        <f t="shared" si="0"/>
        <v>52955.892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38075.724000000002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10722.474</v>
      </c>
    </row>
    <row r="21" spans="1:8" ht="38.25">
      <c r="A21" s="7" t="s">
        <v>30</v>
      </c>
      <c r="B21" s="8" t="s">
        <v>13</v>
      </c>
      <c r="C21" s="8" t="s">
        <v>9</v>
      </c>
      <c r="D21" s="11">
        <v>1.81</v>
      </c>
      <c r="E21" s="10">
        <v>19893.96</v>
      </c>
      <c r="G21" s="17"/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3829.4549999999999</v>
      </c>
    </row>
    <row r="23" spans="1:8" ht="25.5">
      <c r="A23" s="7" t="s">
        <v>15</v>
      </c>
      <c r="B23" s="8" t="s">
        <v>8</v>
      </c>
      <c r="C23" s="8" t="s">
        <v>9</v>
      </c>
      <c r="D23" s="8">
        <v>1.63</v>
      </c>
      <c r="E23" s="10">
        <f t="shared" si="0"/>
        <v>17834.319</v>
      </c>
    </row>
    <row r="24" spans="1:8">
      <c r="A24" s="27" t="s">
        <v>47</v>
      </c>
      <c r="B24" s="25" t="s">
        <v>48</v>
      </c>
      <c r="C24" s="8" t="s">
        <v>36</v>
      </c>
      <c r="D24" s="25" t="s">
        <v>41</v>
      </c>
      <c r="E24" s="26">
        <v>27000</v>
      </c>
    </row>
    <row r="25" spans="1:8">
      <c r="A25" s="27" t="s">
        <v>49</v>
      </c>
      <c r="B25" s="25" t="s">
        <v>48</v>
      </c>
      <c r="C25" s="8" t="s">
        <v>36</v>
      </c>
      <c r="D25" s="25" t="s">
        <v>41</v>
      </c>
      <c r="E25" s="26">
        <v>8500</v>
      </c>
    </row>
    <row r="26" spans="1:8">
      <c r="A26" s="27" t="s">
        <v>50</v>
      </c>
      <c r="B26" s="25" t="s">
        <v>48</v>
      </c>
      <c r="C26" s="8" t="s">
        <v>36</v>
      </c>
      <c r="D26" s="25" t="s">
        <v>41</v>
      </c>
      <c r="E26" s="26">
        <v>600</v>
      </c>
    </row>
    <row r="27" spans="1:8">
      <c r="A27" s="27" t="s">
        <v>53</v>
      </c>
      <c r="B27" s="25" t="s">
        <v>54</v>
      </c>
      <c r="C27" s="8" t="s">
        <v>36</v>
      </c>
      <c r="D27" s="25" t="s">
        <v>41</v>
      </c>
      <c r="E27" s="26">
        <v>4760</v>
      </c>
    </row>
    <row r="28" spans="1:8" ht="19.5" thickBot="1">
      <c r="A28" s="12" t="s">
        <v>16</v>
      </c>
      <c r="B28" s="13"/>
      <c r="C28" s="24"/>
      <c r="D28" s="14"/>
      <c r="E28" s="15">
        <f>SUM(E12:E27)</f>
        <v>228861.00399999999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7" t="s">
        <v>58</v>
      </c>
      <c r="B30" s="37"/>
      <c r="C30" s="37"/>
      <c r="D30" s="37"/>
      <c r="E30" s="37"/>
    </row>
    <row r="31" spans="1:8">
      <c r="A31" s="5"/>
      <c r="B31" s="5"/>
      <c r="C31" s="5"/>
      <c r="D31" s="5"/>
      <c r="E31" s="6"/>
    </row>
    <row r="32" spans="1:8" ht="15" customHeight="1">
      <c r="A32" s="37" t="s">
        <v>38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>
      <c r="A34" s="38" t="s">
        <v>39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 ht="31.5" customHeight="1">
      <c r="A36" s="37" t="s">
        <v>17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9" t="s">
        <v>18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 t="s">
        <v>43</v>
      </c>
      <c r="B41" s="5" t="s">
        <v>44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33</v>
      </c>
      <c r="C44" s="5"/>
      <c r="D44" s="5"/>
    </row>
    <row r="45" spans="1:5">
      <c r="A45" s="5"/>
      <c r="B45" s="38" t="s">
        <v>57</v>
      </c>
      <c r="C45" s="38"/>
      <c r="D45" s="38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40" t="s">
        <v>22</v>
      </c>
      <c r="C49" s="40"/>
      <c r="D49" s="40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1"/>
  <sheetViews>
    <sheetView topLeftCell="A19" workbookViewId="0">
      <selection activeCell="G25" sqref="G2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1" t="s">
        <v>2</v>
      </c>
      <c r="B4" s="1"/>
      <c r="C4" s="1"/>
      <c r="D4" s="43" t="s">
        <v>52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34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1215.7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D12*$G$10*6</f>
        <v>5835.3600000000006</v>
      </c>
    </row>
    <row r="13" spans="1:7" ht="45" customHeight="1">
      <c r="A13" s="7" t="s">
        <v>42</v>
      </c>
      <c r="B13" s="8" t="s">
        <v>8</v>
      </c>
      <c r="C13" s="8" t="s">
        <v>9</v>
      </c>
      <c r="D13" s="9">
        <v>0.83</v>
      </c>
      <c r="E13" s="10">
        <f t="shared" ref="E13:E22" si="0">D13*$G$10*6</f>
        <v>6054.1859999999997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6783.6060000000007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7585.9680000000008</v>
      </c>
    </row>
    <row r="16" spans="1:7" ht="51">
      <c r="A16" s="7" t="s">
        <v>29</v>
      </c>
      <c r="B16" s="8" t="s">
        <v>8</v>
      </c>
      <c r="C16" s="8" t="s">
        <v>9</v>
      </c>
      <c r="D16" s="29">
        <f>E16/6/G10</f>
        <v>0.46094157001453206</v>
      </c>
      <c r="E16" s="10">
        <v>3362.2</v>
      </c>
    </row>
    <row r="17" spans="1:8">
      <c r="A17" s="7" t="s">
        <v>11</v>
      </c>
      <c r="B17" s="8" t="s">
        <v>8</v>
      </c>
      <c r="C17" s="8" t="s">
        <v>9</v>
      </c>
      <c r="D17" s="29">
        <f>E17/6/G10</f>
        <v>0.12264538948753803</v>
      </c>
      <c r="E17" s="10">
        <v>894.6</v>
      </c>
      <c r="G17" s="17"/>
    </row>
    <row r="18" spans="1:8" ht="38.25">
      <c r="A18" s="7" t="s">
        <v>10</v>
      </c>
      <c r="B18" s="8" t="s">
        <v>35</v>
      </c>
      <c r="C18" s="8" t="s">
        <v>9</v>
      </c>
      <c r="D18" s="8">
        <v>4.84</v>
      </c>
      <c r="E18" s="10">
        <f t="shared" si="0"/>
        <v>35303.928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25383.816000000003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7148.3159999999998</v>
      </c>
    </row>
    <row r="21" spans="1:8" ht="38.25">
      <c r="A21" s="7" t="s">
        <v>30</v>
      </c>
      <c r="B21" s="8" t="s">
        <v>13</v>
      </c>
      <c r="C21" s="8" t="s">
        <v>9</v>
      </c>
      <c r="D21" s="11">
        <v>1.81</v>
      </c>
      <c r="E21" s="10">
        <f t="shared" si="0"/>
        <v>13202.502000000002</v>
      </c>
      <c r="G21" s="17"/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2552.9700000000003</v>
      </c>
    </row>
    <row r="23" spans="1:8" ht="25.5">
      <c r="A23" s="7" t="s">
        <v>15</v>
      </c>
      <c r="B23" s="8" t="s">
        <v>8</v>
      </c>
      <c r="C23" s="8" t="s">
        <v>9</v>
      </c>
      <c r="D23" s="8">
        <v>1.63</v>
      </c>
      <c r="E23" s="10">
        <f>D23*$G$10*6</f>
        <v>11889.545999999998</v>
      </c>
    </row>
    <row r="24" spans="1:8">
      <c r="A24" s="23" t="s">
        <v>32</v>
      </c>
      <c r="B24" s="8" t="s">
        <v>37</v>
      </c>
      <c r="C24" s="8" t="s">
        <v>36</v>
      </c>
      <c r="D24" s="8" t="s">
        <v>40</v>
      </c>
      <c r="E24" s="28">
        <v>15799.99</v>
      </c>
    </row>
    <row r="25" spans="1:8">
      <c r="A25" s="27" t="s">
        <v>47</v>
      </c>
      <c r="B25" s="25" t="s">
        <v>48</v>
      </c>
      <c r="C25" s="8" t="s">
        <v>36</v>
      </c>
      <c r="D25" s="25" t="s">
        <v>41</v>
      </c>
      <c r="E25" s="26">
        <v>27000</v>
      </c>
    </row>
    <row r="26" spans="1:8">
      <c r="A26" s="27" t="s">
        <v>49</v>
      </c>
      <c r="B26" s="25" t="s">
        <v>48</v>
      </c>
      <c r="C26" s="8" t="s">
        <v>36</v>
      </c>
      <c r="D26" s="25" t="s">
        <v>41</v>
      </c>
      <c r="E26" s="26">
        <v>8500</v>
      </c>
    </row>
    <row r="27" spans="1:8">
      <c r="A27" s="27" t="s">
        <v>50</v>
      </c>
      <c r="B27" s="25" t="s">
        <v>48</v>
      </c>
      <c r="C27" s="8" t="s">
        <v>36</v>
      </c>
      <c r="D27" s="25" t="s">
        <v>41</v>
      </c>
      <c r="E27" s="26">
        <v>600</v>
      </c>
    </row>
    <row r="28" spans="1:8">
      <c r="A28" s="27" t="s">
        <v>53</v>
      </c>
      <c r="B28" s="25" t="s">
        <v>54</v>
      </c>
      <c r="C28" s="8" t="s">
        <v>36</v>
      </c>
      <c r="D28" s="25" t="s">
        <v>41</v>
      </c>
      <c r="E28" s="26">
        <v>4760</v>
      </c>
    </row>
    <row r="29" spans="1:8" ht="19.5" thickBot="1">
      <c r="A29" s="12" t="s">
        <v>16</v>
      </c>
      <c r="B29" s="13"/>
      <c r="C29" s="24"/>
      <c r="D29" s="14"/>
      <c r="E29" s="15">
        <f>SUM(E12:E28)</f>
        <v>182656.98800000001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37" t="s">
        <v>55</v>
      </c>
      <c r="B31" s="37"/>
      <c r="C31" s="37"/>
      <c r="D31" s="37"/>
      <c r="E31" s="37"/>
    </row>
    <row r="32" spans="1:8">
      <c r="A32" s="5"/>
      <c r="B32" s="5"/>
      <c r="C32" s="5"/>
      <c r="D32" s="5"/>
      <c r="E32" s="6"/>
    </row>
    <row r="33" spans="1:5" ht="15" customHeight="1">
      <c r="A33" s="37" t="s">
        <v>38</v>
      </c>
      <c r="B33" s="37"/>
      <c r="C33" s="37"/>
      <c r="D33" s="37"/>
      <c r="E33" s="37"/>
    </row>
    <row r="34" spans="1:5">
      <c r="A34" s="5"/>
      <c r="B34" s="5"/>
      <c r="C34" s="5"/>
      <c r="D34" s="5"/>
      <c r="E34" s="6"/>
    </row>
    <row r="35" spans="1:5">
      <c r="A35" s="38" t="s">
        <v>39</v>
      </c>
      <c r="B35" s="38"/>
      <c r="C35" s="38"/>
      <c r="D35" s="38"/>
      <c r="E35" s="38"/>
    </row>
    <row r="36" spans="1:5">
      <c r="A36" s="5"/>
      <c r="B36" s="5"/>
      <c r="C36" s="5"/>
      <c r="D36" s="5"/>
      <c r="E36" s="6"/>
    </row>
    <row r="37" spans="1:5" ht="31.5" customHeight="1">
      <c r="A37" s="37" t="s">
        <v>17</v>
      </c>
      <c r="B37" s="37"/>
      <c r="C37" s="37"/>
      <c r="D37" s="37"/>
      <c r="E37" s="37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9" t="s">
        <v>18</v>
      </c>
      <c r="B40" s="39"/>
      <c r="C40" s="39"/>
      <c r="D40" s="39"/>
      <c r="E40" s="39"/>
    </row>
    <row r="41" spans="1:5">
      <c r="A41" s="5"/>
      <c r="B41" s="5"/>
      <c r="C41" s="5"/>
      <c r="D41" s="5"/>
      <c r="E41" s="6"/>
    </row>
    <row r="42" spans="1:5">
      <c r="A42" s="5" t="s">
        <v>43</v>
      </c>
      <c r="B42" s="5" t="s">
        <v>44</v>
      </c>
      <c r="C42" s="5"/>
      <c r="D42" s="5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19</v>
      </c>
      <c r="B45" s="5" t="s">
        <v>33</v>
      </c>
      <c r="C45" s="5"/>
      <c r="D45" s="5"/>
    </row>
    <row r="46" spans="1:5">
      <c r="A46" s="5"/>
      <c r="B46" s="38" t="s">
        <v>45</v>
      </c>
      <c r="C46" s="38"/>
      <c r="D46" s="38"/>
      <c r="E46" s="6" t="s">
        <v>21</v>
      </c>
    </row>
    <row r="47" spans="1:5">
      <c r="A47" s="5"/>
      <c r="B47" s="5"/>
      <c r="C47" s="5"/>
      <c r="D47" s="5"/>
      <c r="E47" s="6" t="s">
        <v>23</v>
      </c>
    </row>
    <row r="48" spans="1:5">
      <c r="A48" s="5"/>
      <c r="B48" s="5"/>
      <c r="C48" s="5"/>
      <c r="D48" s="5"/>
      <c r="E48" s="6"/>
    </row>
    <row r="49" spans="1:5">
      <c r="A49" s="5" t="s">
        <v>24</v>
      </c>
      <c r="B49" s="5" t="s">
        <v>20</v>
      </c>
      <c r="C49" s="5"/>
      <c r="D49" s="5"/>
      <c r="E49" s="6" t="s">
        <v>21</v>
      </c>
    </row>
    <row r="50" spans="1:5">
      <c r="A50" s="5"/>
      <c r="B50" s="40" t="s">
        <v>22</v>
      </c>
      <c r="C50" s="40"/>
      <c r="D50" s="40"/>
      <c r="E50" s="6" t="s">
        <v>23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16" workbookViewId="0">
      <selection activeCell="E24" sqref="E2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 ht="15" customHeight="1">
      <c r="A4" s="30" t="s">
        <v>2</v>
      </c>
      <c r="B4" s="1"/>
      <c r="C4" s="1"/>
      <c r="D4" s="43" t="s">
        <v>46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34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1215.7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D12*$G$10*3</f>
        <v>2917.6800000000003</v>
      </c>
    </row>
    <row r="13" spans="1:7" ht="45" customHeight="1">
      <c r="A13" s="7" t="s">
        <v>42</v>
      </c>
      <c r="B13" s="8" t="s">
        <v>8</v>
      </c>
      <c r="C13" s="8" t="s">
        <v>9</v>
      </c>
      <c r="D13" s="9">
        <v>0.83</v>
      </c>
      <c r="E13" s="10">
        <f t="shared" ref="E13:E23" si="0">D13*$G$10*3</f>
        <v>3027.0929999999998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0.93</v>
      </c>
      <c r="E14" s="10">
        <f t="shared" si="0"/>
        <v>3391.8030000000003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3792.9840000000004</v>
      </c>
    </row>
    <row r="16" spans="1:7" ht="51">
      <c r="A16" s="7" t="s">
        <v>29</v>
      </c>
      <c r="B16" s="8" t="s">
        <v>8</v>
      </c>
      <c r="C16" s="8" t="s">
        <v>9</v>
      </c>
      <c r="D16" s="29">
        <v>0.23</v>
      </c>
      <c r="E16" s="10">
        <f t="shared" si="0"/>
        <v>838.83300000000008</v>
      </c>
    </row>
    <row r="17" spans="1:8">
      <c r="A17" s="7" t="s">
        <v>11</v>
      </c>
      <c r="B17" s="8" t="s">
        <v>8</v>
      </c>
      <c r="C17" s="8" t="s">
        <v>9</v>
      </c>
      <c r="D17" s="29">
        <v>0.11</v>
      </c>
      <c r="E17" s="10">
        <f t="shared" si="0"/>
        <v>401.18100000000004</v>
      </c>
      <c r="G17" s="17"/>
    </row>
    <row r="18" spans="1:8" ht="38.25">
      <c r="A18" s="7" t="s">
        <v>10</v>
      </c>
      <c r="B18" s="8" t="s">
        <v>35</v>
      </c>
      <c r="C18" s="8" t="s">
        <v>9</v>
      </c>
      <c r="D18" s="8">
        <v>4.84</v>
      </c>
      <c r="E18" s="10">
        <f t="shared" si="0"/>
        <v>17651.964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12691.908000000001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3574.1579999999999</v>
      </c>
    </row>
    <row r="21" spans="1:8" ht="38.25">
      <c r="A21" s="7" t="s">
        <v>30</v>
      </c>
      <c r="B21" s="8" t="s">
        <v>13</v>
      </c>
      <c r="C21" s="8" t="s">
        <v>9</v>
      </c>
      <c r="D21" s="11">
        <v>1.81</v>
      </c>
      <c r="E21" s="10">
        <f t="shared" si="0"/>
        <v>6601.2510000000011</v>
      </c>
      <c r="G21" s="17"/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1276.4850000000001</v>
      </c>
    </row>
    <row r="23" spans="1:8" ht="25.5">
      <c r="A23" s="7" t="s">
        <v>15</v>
      </c>
      <c r="B23" s="8" t="s">
        <v>8</v>
      </c>
      <c r="C23" s="8" t="s">
        <v>9</v>
      </c>
      <c r="D23" s="8">
        <v>1.63</v>
      </c>
      <c r="E23" s="10">
        <f t="shared" si="0"/>
        <v>5944.7729999999992</v>
      </c>
    </row>
    <row r="24" spans="1:8">
      <c r="A24" s="23" t="s">
        <v>32</v>
      </c>
      <c r="B24" s="8" t="s">
        <v>37</v>
      </c>
      <c r="C24" s="8" t="s">
        <v>36</v>
      </c>
      <c r="D24" s="8" t="s">
        <v>40</v>
      </c>
      <c r="E24" s="28">
        <v>31599.99</v>
      </c>
    </row>
    <row r="25" spans="1:8">
      <c r="A25" s="27" t="s">
        <v>47</v>
      </c>
      <c r="B25" s="25" t="s">
        <v>48</v>
      </c>
      <c r="C25" s="8" t="s">
        <v>36</v>
      </c>
      <c r="D25" s="25" t="s">
        <v>41</v>
      </c>
      <c r="E25" s="26">
        <v>27000</v>
      </c>
    </row>
    <row r="26" spans="1:8">
      <c r="A26" s="27" t="s">
        <v>49</v>
      </c>
      <c r="B26" s="25" t="s">
        <v>48</v>
      </c>
      <c r="C26" s="8" t="s">
        <v>36</v>
      </c>
      <c r="D26" s="25" t="s">
        <v>41</v>
      </c>
      <c r="E26" s="26">
        <v>8500</v>
      </c>
    </row>
    <row r="27" spans="1:8">
      <c r="A27" s="27" t="s">
        <v>50</v>
      </c>
      <c r="B27" s="25" t="s">
        <v>48</v>
      </c>
      <c r="C27" s="8" t="s">
        <v>36</v>
      </c>
      <c r="D27" s="25" t="s">
        <v>41</v>
      </c>
      <c r="E27" s="26">
        <v>600</v>
      </c>
    </row>
    <row r="28" spans="1:8" ht="19.5" thickBot="1">
      <c r="A28" s="12" t="s">
        <v>16</v>
      </c>
      <c r="B28" s="13"/>
      <c r="C28" s="24"/>
      <c r="D28" s="14"/>
      <c r="E28" s="15">
        <f>SUM(E12:E27)</f>
        <v>129810.10300000002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7" t="s">
        <v>51</v>
      </c>
      <c r="B30" s="37"/>
      <c r="C30" s="37"/>
      <c r="D30" s="37"/>
      <c r="E30" s="37"/>
    </row>
    <row r="31" spans="1:8">
      <c r="A31" s="5"/>
      <c r="B31" s="5"/>
      <c r="C31" s="5"/>
      <c r="D31" s="5"/>
      <c r="E31" s="6"/>
    </row>
    <row r="32" spans="1:8" ht="15" customHeight="1">
      <c r="A32" s="37" t="s">
        <v>38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>
      <c r="A34" s="38" t="s">
        <v>39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 ht="31.5" customHeight="1">
      <c r="A36" s="37" t="s">
        <v>17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9" t="s">
        <v>18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 t="s">
        <v>43</v>
      </c>
      <c r="B41" s="5" t="s">
        <v>44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33</v>
      </c>
      <c r="C44" s="5"/>
      <c r="D44" s="5"/>
    </row>
    <row r="45" spans="1:5">
      <c r="A45" s="5"/>
      <c r="B45" s="38" t="s">
        <v>45</v>
      </c>
      <c r="C45" s="38"/>
      <c r="D45" s="38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40" t="s">
        <v>22</v>
      </c>
      <c r="C49" s="40"/>
      <c r="D49" s="40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2024-09-30T06:25:51Z</cp:lastPrinted>
  <dcterms:created xsi:type="dcterms:W3CDTF">2017-03-13T08:54:22Z</dcterms:created>
  <dcterms:modified xsi:type="dcterms:W3CDTF">2025-03-10T08:32:56Z</dcterms:modified>
</cp:coreProperties>
</file>