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8" r:id="rId1"/>
    <sheet name="3 кв" sheetId="17" r:id="rId2"/>
    <sheet name="2 кв" sheetId="16" r:id="rId3"/>
    <sheet name="1 кв" sheetId="15" r:id="rId4"/>
  </sheets>
  <calcPr calcId="125725"/>
</workbook>
</file>

<file path=xl/calcChain.xml><?xml version="1.0" encoding="utf-8"?>
<calcChain xmlns="http://schemas.openxmlformats.org/spreadsheetml/2006/main">
  <c r="E37" i="18"/>
  <c r="D17"/>
  <c r="E17"/>
  <c r="D16"/>
  <c r="E19"/>
  <c r="E20"/>
  <c r="E21"/>
  <c r="E22"/>
  <c r="E23"/>
  <c r="E24"/>
  <c r="E18"/>
  <c r="E13"/>
  <c r="E14"/>
  <c r="E15"/>
  <c r="E12"/>
  <c r="E17" i="17"/>
  <c r="E32" s="1"/>
  <c r="E19"/>
  <c r="E20"/>
  <c r="E21"/>
  <c r="E22"/>
  <c r="E23"/>
  <c r="E24"/>
  <c r="E18"/>
  <c r="E13"/>
  <c r="E14"/>
  <c r="E15"/>
  <c r="E12"/>
  <c r="D16"/>
  <c r="E32" i="16"/>
  <c r="D17"/>
  <c r="D16"/>
  <c r="E19"/>
  <c r="E20"/>
  <c r="E21"/>
  <c r="E22"/>
  <c r="E23"/>
  <c r="E24"/>
  <c r="E18"/>
  <c r="E13"/>
  <c r="E14"/>
  <c r="E15"/>
  <c r="E12"/>
  <c r="E30" i="15"/>
  <c r="D16"/>
  <c r="E17"/>
  <c r="E13"/>
  <c r="E14"/>
  <c r="E15"/>
  <c r="E18"/>
  <c r="E19"/>
  <c r="E20"/>
  <c r="E21"/>
  <c r="E22"/>
  <c r="E23"/>
  <c r="E24"/>
  <c r="E12"/>
  <c r="D17" i="17" l="1"/>
</calcChain>
</file>

<file path=xl/sharedStrings.xml><?xml version="1.0" encoding="utf-8"?>
<sst xmlns="http://schemas.openxmlformats.org/spreadsheetml/2006/main" count="404" uniqueCount="73">
  <si>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</si>
  <si>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</si>
  <si>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</si>
  <si>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</si>
  <si>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</si>
  <si>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</si>
  <si>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</si>
  <si>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</si>
  <si>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</si>
  <si>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</si>
  <si>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</si>
  <si>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</si>
  <si>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</si>
  <si>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</si>
  <si>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>Аварийное обслуживание систем отопления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</si>
  <si>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</si>
  <si>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</si>
  <si>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</si>
  <si>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</si>
  <si>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</si>
  <si>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</si>
  <si>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</si>
  <si>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</si>
  <si>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</si>
  <si>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</si>
  <si>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</si>
  <si>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</si>
  <si>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</si>
  <si>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</si>
  <si>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</si>
  <si>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Техническое обслуживание узла учета ИТП</t>
  </si>
  <si>
    <t>Работы выполняемые в целях надлежащего содержания систем внутридомового газового оборудования в МКД</t>
  </si>
  <si>
    <t>1. Исполнителем предъявлены к приемке следующие оказанные на основании договора подряда № 84у/2016 от 01.07.2016 г. услуги и выполненные работы по содержанию и текущему ремонту общего имущества в МКД расположенного по адресу ул. Ленина,91а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</si>
  <si>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Ленина 91а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</si>
  <si>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Генеральный директор ООО УК "Авантаж"</t>
  </si>
  <si>
    <t>Водоснабжение и водоотведение СОИ</t>
  </si>
  <si>
    <t>Электроэнергия СОИ</t>
  </si>
  <si>
    <t>руб</t>
  </si>
  <si>
    <t>понедельник, суббота, покос по графику</t>
  </si>
  <si>
    <t>Работы, выполняемые в целях надлежащего содержания систем вентиляции и дымоудаления мкд</t>
  </si>
  <si>
    <t>ежемесячно</t>
  </si>
  <si>
    <t>по графику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</si>
  <si>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</si>
  <si>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</si>
  <si>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</si>
  <si>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смета</t>
  </si>
  <si>
    <t>счет</t>
  </si>
  <si>
    <t>Составил:</t>
  </si>
  <si>
    <t>Начальник ПЭО Лебедева О.И</t>
  </si>
  <si>
    <t>Миткалов П.Н.</t>
  </si>
  <si>
    <t>"01" апреля 2024 г</t>
  </si>
  <si>
    <t>Замена трубы в подвале</t>
  </si>
  <si>
    <t>февраль</t>
  </si>
  <si>
    <t>март</t>
  </si>
  <si>
    <t>2. Всего за период с 01.01.2024 г по 31.03.2024 г. выполнено работ (оказанно услуг) на общую сумму 159864 (сто пятьдесят девять тысяч восемьсот шестьдесят четыре) рубля 03 коп.</t>
  </si>
  <si>
    <t>"01" июля 2024 г</t>
  </si>
  <si>
    <t>Замена водомера</t>
  </si>
  <si>
    <t>июль</t>
  </si>
  <si>
    <t>Замена трубы на чердаке</t>
  </si>
  <si>
    <t>2. Всего за период с 01.01.2024 г по 30.06.2024 г. выполнено работ (оказанно услуг) на общую сумму 299721 (двести девяносто девять тысяч семьсот двадцать один) рубль 14 коп.</t>
  </si>
  <si>
    <t>"01" октября 2024 г</t>
  </si>
  <si>
    <t>Ефимова Т.И.</t>
  </si>
  <si>
    <t>2. Всего за период с 01.01.2024 г по 30.09.2024 г. выполнено работ (оказанно услуг) на общую сумму 419068 (четыреста девятнадцать тысяч шестьдесят восемь) рублей 02 коп.</t>
  </si>
  <si>
    <t>"01" января 2025 г</t>
  </si>
  <si>
    <t>Поверка приборов учета</t>
  </si>
  <si>
    <t>октябрь</t>
  </si>
  <si>
    <t>Ремонт канализации</t>
  </si>
  <si>
    <t>Замена трубы</t>
  </si>
  <si>
    <t>Сварка труб в подвале</t>
  </si>
  <si>
    <t>ноябрь</t>
  </si>
  <si>
    <t>Юридическаие услуги</t>
  </si>
  <si>
    <t>в течение года</t>
  </si>
  <si>
    <t>2. Всего за период с 01.01.2024 г по 31.12.2024 г. выполнено работ (оказанно услуг) на общую сумму 587475 (пятьсот восемьдесят семь тысяч четыреста семьдесят пять) рублей 85 коп.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</si>
</sst>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41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2" fontId="4" fillId="0" borderId="1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9"/>
  <sheetViews>
    <sheetView tabSelected="1" topLeftCell="A31" workbookViewId="0">
      <selection activeCell="A36" sqref="A36:XFD36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  <col min="11" max="11" width="9.7109375" bestFit="1" customWidth="1"/>
  </cols>
  <sheetData>
    <row r="1" spans="1:7" ht="15.75">
      <c r="A1" s="35" t="s">
        <v>0</v>
      </c>
      <c r="B1" s="35"/>
      <c r="C1" s="35"/>
      <c r="D1" s="35"/>
      <c r="E1" s="35"/>
    </row>
    <row r="2" spans="1:7" ht="28.5" customHeight="1">
      <c r="A2" s="36" t="s">
        <v>1</v>
      </c>
      <c r="B2" s="36"/>
      <c r="C2" s="36"/>
      <c r="D2" s="36"/>
      <c r="E2" s="36"/>
    </row>
    <row r="3" spans="1:7">
      <c r="A3" s="1"/>
      <c r="B3" s="1"/>
      <c r="C3" s="1"/>
      <c r="D3" s="1"/>
      <c r="E3" s="2"/>
    </row>
    <row r="4" spans="1:7">
      <c r="A4" s="33" t="s">
        <v>2</v>
      </c>
      <c r="B4" s="1"/>
      <c r="C4" s="1"/>
      <c r="D4" s="37" t="s">
        <v>63</v>
      </c>
      <c r="E4" s="37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8" t="s">
        <v>33</v>
      </c>
      <c r="B7" s="38"/>
      <c r="C7" s="38"/>
      <c r="D7" s="38"/>
      <c r="E7" s="38"/>
    </row>
    <row r="8" spans="1:7">
      <c r="A8" s="3"/>
      <c r="B8" s="3"/>
      <c r="C8" s="3"/>
      <c r="D8" s="3"/>
      <c r="E8" s="4"/>
    </row>
    <row r="9" spans="1:7" ht="45.75" customHeight="1">
      <c r="A9" s="38" t="s">
        <v>32</v>
      </c>
      <c r="B9" s="38"/>
      <c r="C9" s="38"/>
      <c r="D9" s="38"/>
      <c r="E9" s="38"/>
    </row>
    <row r="10" spans="1:7" ht="15.75" thickBot="1">
      <c r="A10" s="5"/>
      <c r="B10" s="5"/>
      <c r="C10" s="5"/>
      <c r="D10" s="5"/>
      <c r="E10" s="6"/>
      <c r="G10">
        <v>2053.0100000000002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0.42</v>
      </c>
      <c r="E12" s="10">
        <f>D12*$G$10*12</f>
        <v>10347.170400000001</v>
      </c>
    </row>
    <row r="13" spans="1:7" ht="42" customHeight="1">
      <c r="A13" s="7" t="s">
        <v>39</v>
      </c>
      <c r="B13" s="8" t="s">
        <v>41</v>
      </c>
      <c r="C13" s="8" t="s">
        <v>9</v>
      </c>
      <c r="D13" s="9">
        <v>0.53</v>
      </c>
      <c r="E13" s="10">
        <f t="shared" ref="E13:E15" si="0">D13*$G$10*12</f>
        <v>13057.143600000003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0.65</v>
      </c>
      <c r="E14" s="10">
        <f t="shared" si="0"/>
        <v>16013.478000000003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1.08</v>
      </c>
      <c r="E15" s="10">
        <f t="shared" si="0"/>
        <v>26607.009600000005</v>
      </c>
    </row>
    <row r="16" spans="1:7" ht="51">
      <c r="A16" s="7" t="s">
        <v>31</v>
      </c>
      <c r="B16" s="8" t="s">
        <v>41</v>
      </c>
      <c r="C16" s="8" t="s">
        <v>9</v>
      </c>
      <c r="D16" s="28">
        <f>E16/12/G10</f>
        <v>0.14405028064484179</v>
      </c>
      <c r="E16" s="31">
        <v>3548.84</v>
      </c>
      <c r="G16" s="17"/>
    </row>
    <row r="17" spans="1:11">
      <c r="A17" s="7" t="s">
        <v>11</v>
      </c>
      <c r="B17" s="8" t="s">
        <v>41</v>
      </c>
      <c r="C17" s="8" t="s">
        <v>9</v>
      </c>
      <c r="D17" s="28">
        <f>E17/12/G10</f>
        <v>0.1980831397151824</v>
      </c>
      <c r="E17" s="31">
        <f>425+4455</f>
        <v>4880</v>
      </c>
      <c r="G17" s="17"/>
    </row>
    <row r="18" spans="1:11" ht="38.25">
      <c r="A18" s="7" t="s">
        <v>10</v>
      </c>
      <c r="B18" s="8" t="s">
        <v>38</v>
      </c>
      <c r="C18" s="8" t="s">
        <v>9</v>
      </c>
      <c r="D18" s="8">
        <v>5.72</v>
      </c>
      <c r="E18" s="10">
        <f>D18*$G$10*12</f>
        <v>140918.60640000002</v>
      </c>
    </row>
    <row r="19" spans="1:11">
      <c r="A19" s="7" t="s">
        <v>29</v>
      </c>
      <c r="B19" s="8" t="s">
        <v>8</v>
      </c>
      <c r="C19" s="8" t="s">
        <v>9</v>
      </c>
      <c r="D19" s="9">
        <v>3.98</v>
      </c>
      <c r="E19" s="10">
        <f t="shared" ref="E19:E24" si="1">D19*$G$10*12</f>
        <v>98051.757600000012</v>
      </c>
    </row>
    <row r="20" spans="1:11" ht="25.5">
      <c r="A20" s="23" t="s">
        <v>30</v>
      </c>
      <c r="B20" s="8" t="s">
        <v>8</v>
      </c>
      <c r="C20" s="8" t="s">
        <v>9</v>
      </c>
      <c r="D20" s="9">
        <v>1.0900000000000001</v>
      </c>
      <c r="E20" s="10">
        <f t="shared" si="1"/>
        <v>26853.370800000004</v>
      </c>
    </row>
    <row r="21" spans="1:11" ht="25.5">
      <c r="A21" s="7" t="s">
        <v>12</v>
      </c>
      <c r="B21" s="8" t="s">
        <v>13</v>
      </c>
      <c r="C21" s="8" t="s">
        <v>9</v>
      </c>
      <c r="D21" s="9">
        <v>0.98</v>
      </c>
      <c r="E21" s="10">
        <f t="shared" si="1"/>
        <v>24143.3976</v>
      </c>
      <c r="H21" s="17"/>
      <c r="K21" s="17"/>
    </row>
    <row r="22" spans="1:11" ht="25.5">
      <c r="A22" s="7" t="s">
        <v>14</v>
      </c>
      <c r="B22" s="8" t="s">
        <v>13</v>
      </c>
      <c r="C22" s="8" t="s">
        <v>9</v>
      </c>
      <c r="D22" s="11">
        <v>0.61</v>
      </c>
      <c r="E22" s="10">
        <f t="shared" si="1"/>
        <v>15028.033200000002</v>
      </c>
      <c r="G22" s="17"/>
      <c r="K22" s="17"/>
    </row>
    <row r="23" spans="1:11" ht="25.5">
      <c r="A23" s="7" t="s">
        <v>15</v>
      </c>
      <c r="B23" s="8" t="s">
        <v>13</v>
      </c>
      <c r="C23" s="8" t="s">
        <v>9</v>
      </c>
      <c r="D23" s="8">
        <v>0.35</v>
      </c>
      <c r="E23" s="10">
        <f t="shared" si="1"/>
        <v>8622.6419999999998</v>
      </c>
    </row>
    <row r="24" spans="1:11" ht="25.5">
      <c r="A24" s="7" t="s">
        <v>16</v>
      </c>
      <c r="B24" s="8" t="s">
        <v>8</v>
      </c>
      <c r="C24" s="8" t="s">
        <v>9</v>
      </c>
      <c r="D24" s="8">
        <v>1.77</v>
      </c>
      <c r="E24" s="10">
        <f t="shared" si="1"/>
        <v>43605.932400000005</v>
      </c>
    </row>
    <row r="25" spans="1:11">
      <c r="A25" s="24" t="s">
        <v>35</v>
      </c>
      <c r="B25" s="25" t="s">
        <v>40</v>
      </c>
      <c r="C25" s="25" t="s">
        <v>37</v>
      </c>
      <c r="D25" s="25" t="s">
        <v>44</v>
      </c>
      <c r="E25" s="27">
        <v>52795.37</v>
      </c>
    </row>
    <row r="26" spans="1:11">
      <c r="A26" s="24" t="s">
        <v>36</v>
      </c>
      <c r="B26" s="25" t="s">
        <v>40</v>
      </c>
      <c r="C26" s="25" t="s">
        <v>37</v>
      </c>
      <c r="D26" s="25" t="s">
        <v>44</v>
      </c>
      <c r="E26" s="26">
        <v>18049.88</v>
      </c>
    </row>
    <row r="27" spans="1:11">
      <c r="A27" s="24" t="s">
        <v>51</v>
      </c>
      <c r="B27" s="25" t="s">
        <v>52</v>
      </c>
      <c r="C27" s="25" t="s">
        <v>37</v>
      </c>
      <c r="D27" s="25" t="s">
        <v>45</v>
      </c>
      <c r="E27" s="26">
        <v>11205</v>
      </c>
    </row>
    <row r="28" spans="1:11">
      <c r="A28" s="24" t="s">
        <v>51</v>
      </c>
      <c r="B28" s="25" t="s">
        <v>52</v>
      </c>
      <c r="C28" s="25" t="s">
        <v>37</v>
      </c>
      <c r="D28" s="25" t="s">
        <v>45</v>
      </c>
      <c r="E28" s="26">
        <v>2380</v>
      </c>
    </row>
    <row r="29" spans="1:11">
      <c r="A29" s="24" t="s">
        <v>51</v>
      </c>
      <c r="B29" s="25" t="s">
        <v>53</v>
      </c>
      <c r="C29" s="25" t="s">
        <v>37</v>
      </c>
      <c r="D29" s="25" t="s">
        <v>46</v>
      </c>
      <c r="E29" s="26">
        <v>9897</v>
      </c>
    </row>
    <row r="30" spans="1:11">
      <c r="A30" s="24" t="s">
        <v>56</v>
      </c>
      <c r="B30" s="25" t="s">
        <v>57</v>
      </c>
      <c r="C30" s="25" t="s">
        <v>37</v>
      </c>
      <c r="D30" s="25" t="s">
        <v>46</v>
      </c>
      <c r="E30" s="26">
        <v>8554</v>
      </c>
    </row>
    <row r="31" spans="1:11">
      <c r="A31" s="24" t="s">
        <v>58</v>
      </c>
      <c r="B31" s="25" t="s">
        <v>57</v>
      </c>
      <c r="C31" s="25" t="s">
        <v>37</v>
      </c>
      <c r="D31" s="25" t="s">
        <v>45</v>
      </c>
      <c r="E31" s="26">
        <v>4998</v>
      </c>
    </row>
    <row r="32" spans="1:11">
      <c r="A32" s="24" t="s">
        <v>64</v>
      </c>
      <c r="B32" s="25" t="s">
        <v>65</v>
      </c>
      <c r="C32" s="25" t="s">
        <v>37</v>
      </c>
      <c r="D32" s="25" t="s">
        <v>45</v>
      </c>
      <c r="E32" s="26">
        <v>12949.96</v>
      </c>
    </row>
    <row r="33" spans="1:8">
      <c r="A33" s="24" t="s">
        <v>66</v>
      </c>
      <c r="B33" s="25" t="s">
        <v>65</v>
      </c>
      <c r="C33" s="25" t="s">
        <v>37</v>
      </c>
      <c r="D33" s="25" t="s">
        <v>45</v>
      </c>
      <c r="E33" s="26">
        <v>8000</v>
      </c>
    </row>
    <row r="34" spans="1:8">
      <c r="A34" s="24" t="s">
        <v>67</v>
      </c>
      <c r="B34" s="25" t="s">
        <v>65</v>
      </c>
      <c r="C34" s="25" t="s">
        <v>37</v>
      </c>
      <c r="D34" s="25" t="s">
        <v>45</v>
      </c>
      <c r="E34" s="26">
        <v>11410</v>
      </c>
    </row>
    <row r="35" spans="1:8">
      <c r="A35" s="24" t="s">
        <v>68</v>
      </c>
      <c r="B35" s="25" t="s">
        <v>69</v>
      </c>
      <c r="C35" s="25" t="s">
        <v>37</v>
      </c>
      <c r="D35" s="25" t="s">
        <v>45</v>
      </c>
      <c r="E35" s="26">
        <v>3550</v>
      </c>
    </row>
    <row r="36" spans="1:8">
      <c r="A36" s="24" t="s">
        <v>70</v>
      </c>
      <c r="B36" s="25" t="s">
        <v>71</v>
      </c>
      <c r="C36" s="25" t="s">
        <v>37</v>
      </c>
      <c r="D36" s="25" t="s">
        <v>46</v>
      </c>
      <c r="E36" s="26">
        <v>12009.26</v>
      </c>
    </row>
    <row r="37" spans="1:8" ht="19.5" thickBot="1">
      <c r="A37" s="12" t="s">
        <v>17</v>
      </c>
      <c r="B37" s="13"/>
      <c r="C37" s="13"/>
      <c r="D37" s="14"/>
      <c r="E37" s="15">
        <f>SUM(E12:E36)</f>
        <v>587475.85160000005</v>
      </c>
      <c r="G37" s="17"/>
      <c r="H37" s="17"/>
    </row>
    <row r="38" spans="1:8">
      <c r="A38" s="5"/>
      <c r="B38" s="5"/>
      <c r="C38" s="5"/>
      <c r="D38" s="5"/>
      <c r="E38" s="6"/>
    </row>
    <row r="39" spans="1:8" ht="33" customHeight="1">
      <c r="A39" s="38" t="s">
        <v>72</v>
      </c>
      <c r="B39" s="38"/>
      <c r="C39" s="38"/>
      <c r="D39" s="38"/>
      <c r="E39" s="38"/>
      <c r="H39" s="17"/>
    </row>
    <row r="40" spans="1:8">
      <c r="A40" s="5"/>
      <c r="B40" s="5"/>
      <c r="C40" s="5"/>
      <c r="D40" s="5"/>
      <c r="E40" s="6"/>
    </row>
    <row r="41" spans="1:8" ht="15" customHeight="1">
      <c r="A41" s="38" t="s">
        <v>42</v>
      </c>
      <c r="B41" s="38"/>
      <c r="C41" s="38"/>
      <c r="D41" s="38"/>
      <c r="E41" s="38"/>
    </row>
    <row r="42" spans="1:8">
      <c r="A42" s="5"/>
      <c r="B42" s="5"/>
      <c r="C42" s="5"/>
      <c r="D42" s="5"/>
      <c r="E42" s="6"/>
    </row>
    <row r="43" spans="1:8">
      <c r="A43" s="39" t="s">
        <v>43</v>
      </c>
      <c r="B43" s="39"/>
      <c r="C43" s="39"/>
      <c r="D43" s="39"/>
      <c r="E43" s="39"/>
    </row>
    <row r="44" spans="1:8">
      <c r="A44" s="5"/>
      <c r="B44" s="5"/>
      <c r="C44" s="5"/>
      <c r="D44" s="5"/>
      <c r="E44" s="6"/>
    </row>
    <row r="45" spans="1:8" ht="28.5" customHeight="1">
      <c r="A45" s="38" t="s">
        <v>18</v>
      </c>
      <c r="B45" s="38"/>
      <c r="C45" s="38"/>
      <c r="D45" s="38"/>
      <c r="E45" s="38"/>
    </row>
    <row r="46" spans="1:8">
      <c r="A46" s="5"/>
      <c r="B46" s="5"/>
      <c r="C46" s="5"/>
      <c r="D46" s="5"/>
      <c r="E46" s="6"/>
    </row>
    <row r="47" spans="1:8">
      <c r="A47" s="5"/>
      <c r="B47" s="5"/>
      <c r="C47" s="5"/>
      <c r="D47" s="5"/>
      <c r="E47" s="6"/>
    </row>
    <row r="48" spans="1:8">
      <c r="A48" s="40" t="s">
        <v>19</v>
      </c>
      <c r="B48" s="40"/>
      <c r="C48" s="40"/>
      <c r="D48" s="40"/>
      <c r="E48" s="40"/>
    </row>
    <row r="49" spans="1:5">
      <c r="A49" s="5"/>
      <c r="B49" s="5"/>
      <c r="C49" s="5"/>
      <c r="D49" s="5"/>
      <c r="E49" s="6"/>
    </row>
    <row r="50" spans="1:5">
      <c r="A50" s="5" t="s">
        <v>47</v>
      </c>
      <c r="B50" s="5" t="s">
        <v>48</v>
      </c>
      <c r="C50" s="5"/>
      <c r="D50" s="5"/>
      <c r="E50" s="6" t="s">
        <v>22</v>
      </c>
    </row>
    <row r="51" spans="1:5">
      <c r="A51" s="5"/>
      <c r="B51" s="5"/>
      <c r="C51" s="5"/>
      <c r="D51" s="5"/>
      <c r="E51" s="6" t="s">
        <v>24</v>
      </c>
    </row>
    <row r="52" spans="1:5">
      <c r="A52" s="5"/>
      <c r="B52" s="5"/>
      <c r="C52" s="5"/>
      <c r="D52" s="5"/>
      <c r="E52" s="6"/>
    </row>
    <row r="53" spans="1:5">
      <c r="A53" s="5" t="s">
        <v>20</v>
      </c>
      <c r="B53" s="5" t="s">
        <v>34</v>
      </c>
      <c r="C53" s="5"/>
      <c r="D53" s="5"/>
    </row>
    <row r="54" spans="1:5">
      <c r="A54" s="5"/>
      <c r="B54" s="39" t="s">
        <v>61</v>
      </c>
      <c r="C54" s="39"/>
      <c r="D54" s="39"/>
      <c r="E54" s="6" t="s">
        <v>22</v>
      </c>
    </row>
    <row r="55" spans="1:5">
      <c r="A55" s="5"/>
      <c r="B55" s="5"/>
      <c r="C55" s="5"/>
      <c r="D55" s="5"/>
      <c r="E55" s="6" t="s">
        <v>24</v>
      </c>
    </row>
    <row r="56" spans="1:5">
      <c r="A56" s="5"/>
      <c r="B56" s="5"/>
      <c r="C56" s="5"/>
      <c r="D56" s="5"/>
      <c r="E56" s="6"/>
    </row>
    <row r="57" spans="1:5">
      <c r="A57" s="5" t="s">
        <v>25</v>
      </c>
      <c r="B57" s="5" t="s">
        <v>21</v>
      </c>
      <c r="C57" s="5"/>
      <c r="D57" s="5"/>
      <c r="E57" s="6" t="s">
        <v>22</v>
      </c>
    </row>
    <row r="58" spans="1:5">
      <c r="A58" s="5"/>
      <c r="B58" s="34" t="s">
        <v>23</v>
      </c>
      <c r="C58" s="34"/>
      <c r="D58" s="34"/>
      <c r="E58" s="6" t="s">
        <v>24</v>
      </c>
    </row>
    <row r="59" spans="1:5">
      <c r="A59" s="5"/>
      <c r="B59" s="5"/>
      <c r="C59" s="5"/>
      <c r="D59" s="5"/>
      <c r="E59" s="6"/>
    </row>
  </sheetData>
  <mergeCells count="12">
    <mergeCell ref="B58:D58"/>
    <mergeCell ref="A1:E1"/>
    <mergeCell ref="A2:E2"/>
    <mergeCell ref="D4:E4"/>
    <mergeCell ref="A7:E7"/>
    <mergeCell ref="A9:E9"/>
    <mergeCell ref="A39:E39"/>
    <mergeCell ref="A41:E41"/>
    <mergeCell ref="A43:E43"/>
    <mergeCell ref="A45:E45"/>
    <mergeCell ref="A48:E48"/>
    <mergeCell ref="B54:D54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54"/>
  <sheetViews>
    <sheetView topLeftCell="A18" workbookViewId="0">
      <selection activeCell="F37" sqref="F37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  <col min="11" max="11" width="9.7109375" bestFit="1" customWidth="1"/>
  </cols>
  <sheetData>
    <row r="1" spans="1:7" ht="15.75">
      <c r="A1" s="35" t="s">
        <v>0</v>
      </c>
      <c r="B1" s="35"/>
      <c r="C1" s="35"/>
      <c r="D1" s="35"/>
      <c r="E1" s="35"/>
    </row>
    <row r="2" spans="1:7" ht="28.5" customHeight="1">
      <c r="A2" s="36" t="s">
        <v>1</v>
      </c>
      <c r="B2" s="36"/>
      <c r="C2" s="36"/>
      <c r="D2" s="36"/>
      <c r="E2" s="36"/>
    </row>
    <row r="3" spans="1:7">
      <c r="A3" s="1"/>
      <c r="B3" s="1"/>
      <c r="C3" s="1"/>
      <c r="D3" s="1"/>
      <c r="E3" s="2"/>
    </row>
    <row r="4" spans="1:7">
      <c r="A4" s="32" t="s">
        <v>2</v>
      </c>
      <c r="B4" s="1"/>
      <c r="C4" s="1"/>
      <c r="D4" s="37" t="s">
        <v>60</v>
      </c>
      <c r="E4" s="37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8" t="s">
        <v>33</v>
      </c>
      <c r="B7" s="38"/>
      <c r="C7" s="38"/>
      <c r="D7" s="38"/>
      <c r="E7" s="38"/>
    </row>
    <row r="8" spans="1:7">
      <c r="A8" s="3"/>
      <c r="B8" s="3"/>
      <c r="C8" s="3"/>
      <c r="D8" s="3"/>
      <c r="E8" s="4"/>
    </row>
    <row r="9" spans="1:7" ht="45.75" customHeight="1">
      <c r="A9" s="38" t="s">
        <v>32</v>
      </c>
      <c r="B9" s="38"/>
      <c r="C9" s="38"/>
      <c r="D9" s="38"/>
      <c r="E9" s="38"/>
    </row>
    <row r="10" spans="1:7" ht="15.75" thickBot="1">
      <c r="A10" s="5"/>
      <c r="B10" s="5"/>
      <c r="C10" s="5"/>
      <c r="D10" s="5"/>
      <c r="E10" s="6"/>
      <c r="G10">
        <v>2053.0100000000002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0.42</v>
      </c>
      <c r="E12" s="10">
        <f>D12*$G$10*9</f>
        <v>7760.3778000000002</v>
      </c>
    </row>
    <row r="13" spans="1:7" ht="42" customHeight="1">
      <c r="A13" s="7" t="s">
        <v>39</v>
      </c>
      <c r="B13" s="8" t="s">
        <v>41</v>
      </c>
      <c r="C13" s="8" t="s">
        <v>9</v>
      </c>
      <c r="D13" s="9">
        <v>0.53</v>
      </c>
      <c r="E13" s="10">
        <f t="shared" ref="E13:E15" si="0">D13*$G$10*9</f>
        <v>9792.8577000000023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0.65</v>
      </c>
      <c r="E14" s="10">
        <f t="shared" si="0"/>
        <v>12010.108500000002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1.08</v>
      </c>
      <c r="E15" s="10">
        <f t="shared" si="0"/>
        <v>19955.257200000004</v>
      </c>
    </row>
    <row r="16" spans="1:7" ht="51">
      <c r="A16" s="7" t="s">
        <v>31</v>
      </c>
      <c r="B16" s="8" t="s">
        <v>41</v>
      </c>
      <c r="C16" s="8" t="s">
        <v>9</v>
      </c>
      <c r="D16" s="28">
        <f>E16/6/G10</f>
        <v>0.28810056128968359</v>
      </c>
      <c r="E16" s="31">
        <v>3548.84</v>
      </c>
      <c r="G16" s="17"/>
    </row>
    <row r="17" spans="1:11">
      <c r="A17" s="7" t="s">
        <v>11</v>
      </c>
      <c r="B17" s="8" t="s">
        <v>41</v>
      </c>
      <c r="C17" s="8" t="s">
        <v>9</v>
      </c>
      <c r="D17" s="28">
        <f>E17/9/G10</f>
        <v>0.19835374509730697</v>
      </c>
      <c r="E17" s="10">
        <f>425+3240</f>
        <v>3665</v>
      </c>
      <c r="G17" s="17"/>
    </row>
    <row r="18" spans="1:11" ht="38.25">
      <c r="A18" s="7" t="s">
        <v>10</v>
      </c>
      <c r="B18" s="8" t="s">
        <v>38</v>
      </c>
      <c r="C18" s="8" t="s">
        <v>9</v>
      </c>
      <c r="D18" s="8">
        <v>5.72</v>
      </c>
      <c r="E18" s="10">
        <f>D18*$G$10*9</f>
        <v>105688.95480000001</v>
      </c>
    </row>
    <row r="19" spans="1:11">
      <c r="A19" s="7" t="s">
        <v>29</v>
      </c>
      <c r="B19" s="8" t="s">
        <v>8</v>
      </c>
      <c r="C19" s="8" t="s">
        <v>9</v>
      </c>
      <c r="D19" s="9">
        <v>3.98</v>
      </c>
      <c r="E19" s="10">
        <f t="shared" ref="E19:E24" si="1">D19*$G$10*9</f>
        <v>73538.818200000009</v>
      </c>
    </row>
    <row r="20" spans="1:11" ht="25.5">
      <c r="A20" s="23" t="s">
        <v>30</v>
      </c>
      <c r="B20" s="8" t="s">
        <v>8</v>
      </c>
      <c r="C20" s="8" t="s">
        <v>9</v>
      </c>
      <c r="D20" s="9">
        <v>1.0900000000000001</v>
      </c>
      <c r="E20" s="10">
        <f t="shared" si="1"/>
        <v>20140.028100000003</v>
      </c>
    </row>
    <row r="21" spans="1:11" ht="25.5">
      <c r="A21" s="7" t="s">
        <v>12</v>
      </c>
      <c r="B21" s="8" t="s">
        <v>13</v>
      </c>
      <c r="C21" s="8" t="s">
        <v>9</v>
      </c>
      <c r="D21" s="9">
        <v>0.98</v>
      </c>
      <c r="E21" s="10">
        <f t="shared" si="1"/>
        <v>18107.548200000001</v>
      </c>
      <c r="H21" s="17"/>
      <c r="K21" s="17"/>
    </row>
    <row r="22" spans="1:11" ht="25.5">
      <c r="A22" s="7" t="s">
        <v>14</v>
      </c>
      <c r="B22" s="8" t="s">
        <v>13</v>
      </c>
      <c r="C22" s="8" t="s">
        <v>9</v>
      </c>
      <c r="D22" s="11">
        <v>0.61</v>
      </c>
      <c r="E22" s="10">
        <f t="shared" si="1"/>
        <v>11271.024900000002</v>
      </c>
      <c r="G22" s="17"/>
      <c r="K22" s="17"/>
    </row>
    <row r="23" spans="1:11" ht="25.5">
      <c r="A23" s="7" t="s">
        <v>15</v>
      </c>
      <c r="B23" s="8" t="s">
        <v>13</v>
      </c>
      <c r="C23" s="8" t="s">
        <v>9</v>
      </c>
      <c r="D23" s="8">
        <v>0.35</v>
      </c>
      <c r="E23" s="10">
        <f t="shared" si="1"/>
        <v>6466.9814999999999</v>
      </c>
    </row>
    <row r="24" spans="1:11" ht="25.5">
      <c r="A24" s="7" t="s">
        <v>16</v>
      </c>
      <c r="B24" s="8" t="s">
        <v>8</v>
      </c>
      <c r="C24" s="8" t="s">
        <v>9</v>
      </c>
      <c r="D24" s="8">
        <v>1.77</v>
      </c>
      <c r="E24" s="10">
        <f t="shared" si="1"/>
        <v>32704.449300000004</v>
      </c>
    </row>
    <row r="25" spans="1:11">
      <c r="A25" s="24" t="s">
        <v>35</v>
      </c>
      <c r="B25" s="25" t="s">
        <v>40</v>
      </c>
      <c r="C25" s="25" t="s">
        <v>37</v>
      </c>
      <c r="D25" s="25" t="s">
        <v>44</v>
      </c>
      <c r="E25" s="27">
        <v>44087.77</v>
      </c>
    </row>
    <row r="26" spans="1:11">
      <c r="A26" s="24" t="s">
        <v>36</v>
      </c>
      <c r="B26" s="25" t="s">
        <v>40</v>
      </c>
      <c r="C26" s="25" t="s">
        <v>37</v>
      </c>
      <c r="D26" s="25" t="s">
        <v>44</v>
      </c>
      <c r="E26" s="26">
        <v>13296</v>
      </c>
    </row>
    <row r="27" spans="1:11">
      <c r="A27" s="24" t="s">
        <v>51</v>
      </c>
      <c r="B27" s="25" t="s">
        <v>52</v>
      </c>
      <c r="C27" s="25" t="s">
        <v>37</v>
      </c>
      <c r="D27" s="25" t="s">
        <v>45</v>
      </c>
      <c r="E27" s="26">
        <v>11205</v>
      </c>
    </row>
    <row r="28" spans="1:11">
      <c r="A28" s="24" t="s">
        <v>51</v>
      </c>
      <c r="B28" s="25" t="s">
        <v>52</v>
      </c>
      <c r="C28" s="25" t="s">
        <v>37</v>
      </c>
      <c r="D28" s="25" t="s">
        <v>45</v>
      </c>
      <c r="E28" s="26">
        <v>2380</v>
      </c>
    </row>
    <row r="29" spans="1:11">
      <c r="A29" s="24" t="s">
        <v>51</v>
      </c>
      <c r="B29" s="25" t="s">
        <v>53</v>
      </c>
      <c r="C29" s="25" t="s">
        <v>37</v>
      </c>
      <c r="D29" s="25" t="s">
        <v>46</v>
      </c>
      <c r="E29" s="26">
        <v>9897</v>
      </c>
    </row>
    <row r="30" spans="1:11">
      <c r="A30" s="24" t="s">
        <v>56</v>
      </c>
      <c r="B30" s="25" t="s">
        <v>57</v>
      </c>
      <c r="C30" s="25" t="s">
        <v>37</v>
      </c>
      <c r="D30" s="25" t="s">
        <v>46</v>
      </c>
      <c r="E30" s="26">
        <v>8554</v>
      </c>
    </row>
    <row r="31" spans="1:11">
      <c r="A31" s="24" t="s">
        <v>58</v>
      </c>
      <c r="B31" s="25" t="s">
        <v>57</v>
      </c>
      <c r="C31" s="25" t="s">
        <v>37</v>
      </c>
      <c r="D31" s="25" t="s">
        <v>45</v>
      </c>
      <c r="E31" s="26">
        <v>4998</v>
      </c>
    </row>
    <row r="32" spans="1:11" ht="19.5" thickBot="1">
      <c r="A32" s="12" t="s">
        <v>17</v>
      </c>
      <c r="B32" s="13"/>
      <c r="C32" s="13"/>
      <c r="D32" s="14"/>
      <c r="E32" s="15">
        <f>SUM(E12:E31)</f>
        <v>419068.01620000001</v>
      </c>
      <c r="G32" s="17"/>
      <c r="H32" s="17"/>
    </row>
    <row r="33" spans="1:8">
      <c r="A33" s="5"/>
      <c r="B33" s="5"/>
      <c r="C33" s="5"/>
      <c r="D33" s="5"/>
      <c r="E33" s="6"/>
    </row>
    <row r="34" spans="1:8" ht="33" customHeight="1">
      <c r="A34" s="38" t="s">
        <v>62</v>
      </c>
      <c r="B34" s="38"/>
      <c r="C34" s="38"/>
      <c r="D34" s="38"/>
      <c r="E34" s="38"/>
      <c r="H34" s="17"/>
    </row>
    <row r="35" spans="1:8">
      <c r="A35" s="5"/>
      <c r="B35" s="5"/>
      <c r="C35" s="5"/>
      <c r="D35" s="5"/>
      <c r="E35" s="6"/>
    </row>
    <row r="36" spans="1:8" ht="15" customHeight="1">
      <c r="A36" s="38" t="s">
        <v>42</v>
      </c>
      <c r="B36" s="38"/>
      <c r="C36" s="38"/>
      <c r="D36" s="38"/>
      <c r="E36" s="38"/>
    </row>
    <row r="37" spans="1:8">
      <c r="A37" s="5"/>
      <c r="B37" s="5"/>
      <c r="C37" s="5"/>
      <c r="D37" s="5"/>
      <c r="E37" s="6"/>
    </row>
    <row r="38" spans="1:8">
      <c r="A38" s="39" t="s">
        <v>43</v>
      </c>
      <c r="B38" s="39"/>
      <c r="C38" s="39"/>
      <c r="D38" s="39"/>
      <c r="E38" s="39"/>
    </row>
    <row r="39" spans="1:8">
      <c r="A39" s="5"/>
      <c r="B39" s="5"/>
      <c r="C39" s="5"/>
      <c r="D39" s="5"/>
      <c r="E39" s="6"/>
    </row>
    <row r="40" spans="1:8" ht="28.5" customHeight="1">
      <c r="A40" s="38" t="s">
        <v>18</v>
      </c>
      <c r="B40" s="38"/>
      <c r="C40" s="38"/>
      <c r="D40" s="38"/>
      <c r="E40" s="38"/>
    </row>
    <row r="41" spans="1:8">
      <c r="A41" s="5"/>
      <c r="B41" s="5"/>
      <c r="C41" s="5"/>
      <c r="D41" s="5"/>
      <c r="E41" s="6"/>
    </row>
    <row r="42" spans="1:8">
      <c r="A42" s="5"/>
      <c r="B42" s="5"/>
      <c r="C42" s="5"/>
      <c r="D42" s="5"/>
      <c r="E42" s="6"/>
    </row>
    <row r="43" spans="1:8">
      <c r="A43" s="40" t="s">
        <v>19</v>
      </c>
      <c r="B43" s="40"/>
      <c r="C43" s="40"/>
      <c r="D43" s="40"/>
      <c r="E43" s="40"/>
    </row>
    <row r="44" spans="1:8">
      <c r="A44" s="5"/>
      <c r="B44" s="5"/>
      <c r="C44" s="5"/>
      <c r="D44" s="5"/>
      <c r="E44" s="6"/>
    </row>
    <row r="45" spans="1:8">
      <c r="A45" s="5" t="s">
        <v>47</v>
      </c>
      <c r="B45" s="5" t="s">
        <v>48</v>
      </c>
      <c r="C45" s="5"/>
      <c r="D45" s="5"/>
      <c r="E45" s="6" t="s">
        <v>22</v>
      </c>
    </row>
    <row r="46" spans="1:8">
      <c r="A46" s="5"/>
      <c r="B46" s="5"/>
      <c r="C46" s="5"/>
      <c r="D46" s="5"/>
      <c r="E46" s="6" t="s">
        <v>24</v>
      </c>
    </row>
    <row r="47" spans="1:8">
      <c r="A47" s="5"/>
      <c r="B47" s="5"/>
      <c r="C47" s="5"/>
      <c r="D47" s="5"/>
      <c r="E47" s="6"/>
    </row>
    <row r="48" spans="1:8">
      <c r="A48" s="5" t="s">
        <v>20</v>
      </c>
      <c r="B48" s="5" t="s">
        <v>34</v>
      </c>
      <c r="C48" s="5"/>
      <c r="D48" s="5"/>
    </row>
    <row r="49" spans="1:5">
      <c r="A49" s="5"/>
      <c r="B49" s="39" t="s">
        <v>61</v>
      </c>
      <c r="C49" s="39"/>
      <c r="D49" s="39"/>
      <c r="E49" s="6" t="s">
        <v>22</v>
      </c>
    </row>
    <row r="50" spans="1:5">
      <c r="A50" s="5"/>
      <c r="B50" s="5"/>
      <c r="C50" s="5"/>
      <c r="D50" s="5"/>
      <c r="E50" s="6" t="s">
        <v>24</v>
      </c>
    </row>
    <row r="51" spans="1:5">
      <c r="A51" s="5"/>
      <c r="B51" s="5"/>
      <c r="C51" s="5"/>
      <c r="D51" s="5"/>
      <c r="E51" s="6"/>
    </row>
    <row r="52" spans="1:5">
      <c r="A52" s="5" t="s">
        <v>25</v>
      </c>
      <c r="B52" s="5" t="s">
        <v>21</v>
      </c>
      <c r="C52" s="5"/>
      <c r="D52" s="5"/>
      <c r="E52" s="6" t="s">
        <v>22</v>
      </c>
    </row>
    <row r="53" spans="1:5">
      <c r="A53" s="5"/>
      <c r="B53" s="34" t="s">
        <v>23</v>
      </c>
      <c r="C53" s="34"/>
      <c r="D53" s="34"/>
      <c r="E53" s="6" t="s">
        <v>24</v>
      </c>
    </row>
    <row r="54" spans="1:5">
      <c r="A54" s="5"/>
      <c r="B54" s="5"/>
      <c r="C54" s="5"/>
      <c r="D54" s="5"/>
      <c r="E54" s="6"/>
    </row>
  </sheetData>
  <mergeCells count="12">
    <mergeCell ref="B53:D53"/>
    <mergeCell ref="A1:E1"/>
    <mergeCell ref="A2:E2"/>
    <mergeCell ref="D4:E4"/>
    <mergeCell ref="A7:E7"/>
    <mergeCell ref="A9:E9"/>
    <mergeCell ref="A34:E34"/>
    <mergeCell ref="A36:E36"/>
    <mergeCell ref="A38:E38"/>
    <mergeCell ref="A40:E40"/>
    <mergeCell ref="A43:E43"/>
    <mergeCell ref="B49:D49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54"/>
  <sheetViews>
    <sheetView topLeftCell="A20" workbookViewId="0">
      <selection activeCell="A36" sqref="A36:E36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  <col min="11" max="11" width="9.7109375" bestFit="1" customWidth="1"/>
  </cols>
  <sheetData>
    <row r="1" spans="1:7" ht="15.75">
      <c r="A1" s="35" t="s">
        <v>0</v>
      </c>
      <c r="B1" s="35"/>
      <c r="C1" s="35"/>
      <c r="D1" s="35"/>
      <c r="E1" s="35"/>
    </row>
    <row r="2" spans="1:7" ht="28.5" customHeight="1">
      <c r="A2" s="36" t="s">
        <v>1</v>
      </c>
      <c r="B2" s="36"/>
      <c r="C2" s="36"/>
      <c r="D2" s="36"/>
      <c r="E2" s="36"/>
    </row>
    <row r="3" spans="1:7">
      <c r="A3" s="1"/>
      <c r="B3" s="1"/>
      <c r="C3" s="1"/>
      <c r="D3" s="1"/>
      <c r="E3" s="2"/>
    </row>
    <row r="4" spans="1:7">
      <c r="A4" s="30" t="s">
        <v>2</v>
      </c>
      <c r="B4" s="1"/>
      <c r="C4" s="1"/>
      <c r="D4" s="37" t="s">
        <v>55</v>
      </c>
      <c r="E4" s="37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8" t="s">
        <v>33</v>
      </c>
      <c r="B7" s="38"/>
      <c r="C7" s="38"/>
      <c r="D7" s="38"/>
      <c r="E7" s="38"/>
    </row>
    <row r="8" spans="1:7">
      <c r="A8" s="3"/>
      <c r="B8" s="3"/>
      <c r="C8" s="3"/>
      <c r="D8" s="3"/>
      <c r="E8" s="4"/>
    </row>
    <row r="9" spans="1:7" ht="45.75" customHeight="1">
      <c r="A9" s="38" t="s">
        <v>32</v>
      </c>
      <c r="B9" s="38"/>
      <c r="C9" s="38"/>
      <c r="D9" s="38"/>
      <c r="E9" s="38"/>
    </row>
    <row r="10" spans="1:7" ht="15.75" thickBot="1">
      <c r="A10" s="5"/>
      <c r="B10" s="5"/>
      <c r="C10" s="5"/>
      <c r="D10" s="5"/>
      <c r="E10" s="6"/>
      <c r="G10">
        <v>2053.0100000000002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0.42</v>
      </c>
      <c r="E12" s="10">
        <f>D12*$G$10*6</f>
        <v>5173.5852000000004</v>
      </c>
    </row>
    <row r="13" spans="1:7" ht="42" customHeight="1">
      <c r="A13" s="7" t="s">
        <v>39</v>
      </c>
      <c r="B13" s="8" t="s">
        <v>41</v>
      </c>
      <c r="C13" s="8" t="s">
        <v>9</v>
      </c>
      <c r="D13" s="9">
        <v>0.53</v>
      </c>
      <c r="E13" s="10">
        <f t="shared" ref="E13:E15" si="0">D13*$G$10*6</f>
        <v>6528.5718000000015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0.65</v>
      </c>
      <c r="E14" s="10">
        <f t="shared" si="0"/>
        <v>8006.7390000000014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1.08</v>
      </c>
      <c r="E15" s="10">
        <f t="shared" si="0"/>
        <v>13303.504800000002</v>
      </c>
    </row>
    <row r="16" spans="1:7" ht="51">
      <c r="A16" s="7" t="s">
        <v>31</v>
      </c>
      <c r="B16" s="8" t="s">
        <v>41</v>
      </c>
      <c r="C16" s="8" t="s">
        <v>9</v>
      </c>
      <c r="D16" s="28">
        <f>E16/6/G10</f>
        <v>0.28810056128968359</v>
      </c>
      <c r="E16" s="31">
        <v>3548.84</v>
      </c>
      <c r="G16" s="17"/>
    </row>
    <row r="17" spans="1:11">
      <c r="A17" s="7" t="s">
        <v>11</v>
      </c>
      <c r="B17" s="8" t="s">
        <v>41</v>
      </c>
      <c r="C17" s="8" t="s">
        <v>9</v>
      </c>
      <c r="D17" s="28">
        <f>E17/6/G10</f>
        <v>0.23177350978969088</v>
      </c>
      <c r="E17" s="10">
        <v>2855</v>
      </c>
      <c r="G17" s="17"/>
    </row>
    <row r="18" spans="1:11" ht="38.25">
      <c r="A18" s="7" t="s">
        <v>10</v>
      </c>
      <c r="B18" s="8" t="s">
        <v>38</v>
      </c>
      <c r="C18" s="8" t="s">
        <v>9</v>
      </c>
      <c r="D18" s="8">
        <v>5.72</v>
      </c>
      <c r="E18" s="10">
        <f>D18*$G$10*6</f>
        <v>70459.303200000009</v>
      </c>
    </row>
    <row r="19" spans="1:11">
      <c r="A19" s="7" t="s">
        <v>29</v>
      </c>
      <c r="B19" s="8" t="s">
        <v>8</v>
      </c>
      <c r="C19" s="8" t="s">
        <v>9</v>
      </c>
      <c r="D19" s="9">
        <v>3.98</v>
      </c>
      <c r="E19" s="10">
        <f t="shared" ref="E19:E24" si="1">D19*$G$10*6</f>
        <v>49025.878800000006</v>
      </c>
    </row>
    <row r="20" spans="1:11" ht="25.5">
      <c r="A20" s="23" t="s">
        <v>30</v>
      </c>
      <c r="B20" s="8" t="s">
        <v>8</v>
      </c>
      <c r="C20" s="8" t="s">
        <v>9</v>
      </c>
      <c r="D20" s="9">
        <v>1.0900000000000001</v>
      </c>
      <c r="E20" s="10">
        <f t="shared" si="1"/>
        <v>13426.685400000002</v>
      </c>
    </row>
    <row r="21" spans="1:11" ht="25.5">
      <c r="A21" s="7" t="s">
        <v>12</v>
      </c>
      <c r="B21" s="8" t="s">
        <v>13</v>
      </c>
      <c r="C21" s="8" t="s">
        <v>9</v>
      </c>
      <c r="D21" s="9">
        <v>0.98</v>
      </c>
      <c r="E21" s="10">
        <f t="shared" si="1"/>
        <v>12071.6988</v>
      </c>
      <c r="H21" s="17"/>
      <c r="K21" s="17"/>
    </row>
    <row r="22" spans="1:11" ht="25.5">
      <c r="A22" s="7" t="s">
        <v>14</v>
      </c>
      <c r="B22" s="8" t="s">
        <v>13</v>
      </c>
      <c r="C22" s="8" t="s">
        <v>9</v>
      </c>
      <c r="D22" s="11">
        <v>0.61</v>
      </c>
      <c r="E22" s="10">
        <f t="shared" si="1"/>
        <v>7514.0166000000008</v>
      </c>
      <c r="G22" s="17"/>
      <c r="K22" s="17"/>
    </row>
    <row r="23" spans="1:11" ht="25.5">
      <c r="A23" s="7" t="s">
        <v>15</v>
      </c>
      <c r="B23" s="8" t="s">
        <v>13</v>
      </c>
      <c r="C23" s="8" t="s">
        <v>9</v>
      </c>
      <c r="D23" s="8">
        <v>0.35</v>
      </c>
      <c r="E23" s="10">
        <f t="shared" si="1"/>
        <v>4311.3209999999999</v>
      </c>
    </row>
    <row r="24" spans="1:11" ht="25.5">
      <c r="A24" s="7" t="s">
        <v>16</v>
      </c>
      <c r="B24" s="8" t="s">
        <v>8</v>
      </c>
      <c r="C24" s="8" t="s">
        <v>9</v>
      </c>
      <c r="D24" s="8">
        <v>1.77</v>
      </c>
      <c r="E24" s="10">
        <f t="shared" si="1"/>
        <v>21802.966200000003</v>
      </c>
    </row>
    <row r="25" spans="1:11">
      <c r="A25" s="24" t="s">
        <v>35</v>
      </c>
      <c r="B25" s="25" t="s">
        <v>40</v>
      </c>
      <c r="C25" s="25" t="s">
        <v>37</v>
      </c>
      <c r="D25" s="25" t="s">
        <v>44</v>
      </c>
      <c r="E25" s="27">
        <v>35237.53</v>
      </c>
    </row>
    <row r="26" spans="1:11">
      <c r="A26" s="24" t="s">
        <v>36</v>
      </c>
      <c r="B26" s="25" t="s">
        <v>40</v>
      </c>
      <c r="C26" s="25" t="s">
        <v>37</v>
      </c>
      <c r="D26" s="25" t="s">
        <v>44</v>
      </c>
      <c r="E26" s="26">
        <v>9421.5</v>
      </c>
    </row>
    <row r="27" spans="1:11">
      <c r="A27" s="24" t="s">
        <v>51</v>
      </c>
      <c r="B27" s="25" t="s">
        <v>52</v>
      </c>
      <c r="C27" s="25" t="s">
        <v>37</v>
      </c>
      <c r="D27" s="25" t="s">
        <v>45</v>
      </c>
      <c r="E27" s="26">
        <v>11205</v>
      </c>
    </row>
    <row r="28" spans="1:11">
      <c r="A28" s="24" t="s">
        <v>51</v>
      </c>
      <c r="B28" s="25" t="s">
        <v>52</v>
      </c>
      <c r="C28" s="25" t="s">
        <v>37</v>
      </c>
      <c r="D28" s="25" t="s">
        <v>45</v>
      </c>
      <c r="E28" s="26">
        <v>2380</v>
      </c>
    </row>
    <row r="29" spans="1:11">
      <c r="A29" s="24" t="s">
        <v>51</v>
      </c>
      <c r="B29" s="25" t="s">
        <v>53</v>
      </c>
      <c r="C29" s="25" t="s">
        <v>37</v>
      </c>
      <c r="D29" s="25" t="s">
        <v>46</v>
      </c>
      <c r="E29" s="26">
        <v>9897</v>
      </c>
    </row>
    <row r="30" spans="1:11">
      <c r="A30" s="24" t="s">
        <v>56</v>
      </c>
      <c r="B30" s="25" t="s">
        <v>57</v>
      </c>
      <c r="C30" s="25" t="s">
        <v>37</v>
      </c>
      <c r="D30" s="25" t="s">
        <v>46</v>
      </c>
      <c r="E30" s="26">
        <v>8554</v>
      </c>
    </row>
    <row r="31" spans="1:11">
      <c r="A31" s="24" t="s">
        <v>58</v>
      </c>
      <c r="B31" s="25" t="s">
        <v>57</v>
      </c>
      <c r="C31" s="25" t="s">
        <v>37</v>
      </c>
      <c r="D31" s="25" t="s">
        <v>45</v>
      </c>
      <c r="E31" s="26">
        <v>4998</v>
      </c>
    </row>
    <row r="32" spans="1:11" ht="19.5" thickBot="1">
      <c r="A32" s="12" t="s">
        <v>17</v>
      </c>
      <c r="B32" s="13"/>
      <c r="C32" s="13"/>
      <c r="D32" s="14"/>
      <c r="E32" s="15">
        <f>SUM(E12:E31)</f>
        <v>299721.14080000005</v>
      </c>
      <c r="G32" s="17"/>
      <c r="H32" s="17"/>
    </row>
    <row r="33" spans="1:8">
      <c r="A33" s="5"/>
      <c r="B33" s="5"/>
      <c r="C33" s="5"/>
      <c r="D33" s="5"/>
      <c r="E33" s="6"/>
    </row>
    <row r="34" spans="1:8" ht="33" customHeight="1">
      <c r="A34" s="38" t="s">
        <v>59</v>
      </c>
      <c r="B34" s="38"/>
      <c r="C34" s="38"/>
      <c r="D34" s="38"/>
      <c r="E34" s="38"/>
      <c r="H34" s="17"/>
    </row>
    <row r="35" spans="1:8">
      <c r="A35" s="5"/>
      <c r="B35" s="5"/>
      <c r="C35" s="5"/>
      <c r="D35" s="5"/>
      <c r="E35" s="6"/>
    </row>
    <row r="36" spans="1:8" ht="15" customHeight="1">
      <c r="A36" s="38" t="s">
        <v>42</v>
      </c>
      <c r="B36" s="38"/>
      <c r="C36" s="38"/>
      <c r="D36" s="38"/>
      <c r="E36" s="38"/>
    </row>
    <row r="37" spans="1:8">
      <c r="A37" s="5"/>
      <c r="B37" s="5"/>
      <c r="C37" s="5"/>
      <c r="D37" s="5"/>
      <c r="E37" s="6"/>
    </row>
    <row r="38" spans="1:8">
      <c r="A38" s="39" t="s">
        <v>43</v>
      </c>
      <c r="B38" s="39"/>
      <c r="C38" s="39"/>
      <c r="D38" s="39"/>
      <c r="E38" s="39"/>
    </row>
    <row r="39" spans="1:8">
      <c r="A39" s="5"/>
      <c r="B39" s="5"/>
      <c r="C39" s="5"/>
      <c r="D39" s="5"/>
      <c r="E39" s="6"/>
    </row>
    <row r="40" spans="1:8" ht="28.5" customHeight="1">
      <c r="A40" s="38" t="s">
        <v>18</v>
      </c>
      <c r="B40" s="38"/>
      <c r="C40" s="38"/>
      <c r="D40" s="38"/>
      <c r="E40" s="38"/>
    </row>
    <row r="41" spans="1:8">
      <c r="A41" s="5"/>
      <c r="B41" s="5"/>
      <c r="C41" s="5"/>
      <c r="D41" s="5"/>
      <c r="E41" s="6"/>
    </row>
    <row r="42" spans="1:8">
      <c r="A42" s="5"/>
      <c r="B42" s="5"/>
      <c r="C42" s="5"/>
      <c r="D42" s="5"/>
      <c r="E42" s="6"/>
    </row>
    <row r="43" spans="1:8">
      <c r="A43" s="40" t="s">
        <v>19</v>
      </c>
      <c r="B43" s="40"/>
      <c r="C43" s="40"/>
      <c r="D43" s="40"/>
      <c r="E43" s="40"/>
    </row>
    <row r="44" spans="1:8">
      <c r="A44" s="5"/>
      <c r="B44" s="5"/>
      <c r="C44" s="5"/>
      <c r="D44" s="5"/>
      <c r="E44" s="6"/>
    </row>
    <row r="45" spans="1:8">
      <c r="A45" s="5" t="s">
        <v>47</v>
      </c>
      <c r="B45" s="5" t="s">
        <v>48</v>
      </c>
      <c r="C45" s="5"/>
      <c r="D45" s="5"/>
      <c r="E45" s="6" t="s">
        <v>22</v>
      </c>
    </row>
    <row r="46" spans="1:8">
      <c r="A46" s="5"/>
      <c r="B46" s="5"/>
      <c r="C46" s="5"/>
      <c r="D46" s="5"/>
      <c r="E46" s="6" t="s">
        <v>24</v>
      </c>
    </row>
    <row r="47" spans="1:8">
      <c r="A47" s="5"/>
      <c r="B47" s="5"/>
      <c r="C47" s="5"/>
      <c r="D47" s="5"/>
      <c r="E47" s="6"/>
    </row>
    <row r="48" spans="1:8">
      <c r="A48" s="5" t="s">
        <v>20</v>
      </c>
      <c r="B48" s="5" t="s">
        <v>34</v>
      </c>
      <c r="C48" s="5"/>
      <c r="D48" s="5"/>
    </row>
    <row r="49" spans="1:5">
      <c r="A49" s="5"/>
      <c r="B49" s="39" t="s">
        <v>49</v>
      </c>
      <c r="C49" s="39"/>
      <c r="D49" s="39"/>
      <c r="E49" s="6" t="s">
        <v>22</v>
      </c>
    </row>
    <row r="50" spans="1:5">
      <c r="A50" s="5"/>
      <c r="B50" s="5"/>
      <c r="C50" s="5"/>
      <c r="D50" s="5"/>
      <c r="E50" s="6" t="s">
        <v>24</v>
      </c>
    </row>
    <row r="51" spans="1:5">
      <c r="A51" s="5"/>
      <c r="B51" s="5"/>
      <c r="C51" s="5"/>
      <c r="D51" s="5"/>
      <c r="E51" s="6"/>
    </row>
    <row r="52" spans="1:5">
      <c r="A52" s="5" t="s">
        <v>25</v>
      </c>
      <c r="B52" s="5" t="s">
        <v>21</v>
      </c>
      <c r="C52" s="5"/>
      <c r="D52" s="5"/>
      <c r="E52" s="6" t="s">
        <v>22</v>
      </c>
    </row>
    <row r="53" spans="1:5">
      <c r="A53" s="5"/>
      <c r="B53" s="34" t="s">
        <v>23</v>
      </c>
      <c r="C53" s="34"/>
      <c r="D53" s="34"/>
      <c r="E53" s="6" t="s">
        <v>24</v>
      </c>
    </row>
    <row r="54" spans="1:5">
      <c r="A54" s="5"/>
      <c r="B54" s="5"/>
      <c r="C54" s="5"/>
      <c r="D54" s="5"/>
      <c r="E54" s="6"/>
    </row>
  </sheetData>
  <mergeCells count="12">
    <mergeCell ref="B53:D53"/>
    <mergeCell ref="A1:E1"/>
    <mergeCell ref="A2:E2"/>
    <mergeCell ref="D4:E4"/>
    <mergeCell ref="A7:E7"/>
    <mergeCell ref="A9:E9"/>
    <mergeCell ref="A34:E34"/>
    <mergeCell ref="A36:E36"/>
    <mergeCell ref="A38:E38"/>
    <mergeCell ref="A40:E40"/>
    <mergeCell ref="A43:E43"/>
    <mergeCell ref="B49:D49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52"/>
  <sheetViews>
    <sheetView workbookViewId="0">
      <selection activeCell="H21" sqref="H21:L21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  <col min="11" max="11" width="9.7109375" bestFit="1" customWidth="1"/>
  </cols>
  <sheetData>
    <row r="1" spans="1:7" ht="15.75">
      <c r="A1" s="35" t="s">
        <v>0</v>
      </c>
      <c r="B1" s="35"/>
      <c r="C1" s="35"/>
      <c r="D1" s="35"/>
      <c r="E1" s="35"/>
    </row>
    <row r="2" spans="1:7" ht="28.5" customHeight="1">
      <c r="A2" s="36" t="s">
        <v>1</v>
      </c>
      <c r="B2" s="36"/>
      <c r="C2" s="36"/>
      <c r="D2" s="36"/>
      <c r="E2" s="36"/>
    </row>
    <row r="3" spans="1:7">
      <c r="A3" s="1"/>
      <c r="B3" s="1"/>
      <c r="C3" s="1"/>
      <c r="D3" s="1"/>
      <c r="E3" s="2"/>
    </row>
    <row r="4" spans="1:7">
      <c r="A4" s="29" t="s">
        <v>2</v>
      </c>
      <c r="B4" s="1"/>
      <c r="C4" s="1"/>
      <c r="D4" s="37" t="s">
        <v>50</v>
      </c>
      <c r="E4" s="37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8" t="s">
        <v>33</v>
      </c>
      <c r="B7" s="38"/>
      <c r="C7" s="38"/>
      <c r="D7" s="38"/>
      <c r="E7" s="38"/>
    </row>
    <row r="8" spans="1:7">
      <c r="A8" s="3"/>
      <c r="B8" s="3"/>
      <c r="C8" s="3"/>
      <c r="D8" s="3"/>
      <c r="E8" s="4"/>
    </row>
    <row r="9" spans="1:7" ht="45.75" customHeight="1">
      <c r="A9" s="38" t="s">
        <v>32</v>
      </c>
      <c r="B9" s="38"/>
      <c r="C9" s="38"/>
      <c r="D9" s="38"/>
      <c r="E9" s="38"/>
    </row>
    <row r="10" spans="1:7" ht="15.75" thickBot="1">
      <c r="A10" s="5"/>
      <c r="B10" s="5"/>
      <c r="C10" s="5"/>
      <c r="D10" s="5"/>
      <c r="E10" s="6"/>
      <c r="G10">
        <v>2053.0100000000002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0.42</v>
      </c>
      <c r="E12" s="10">
        <f>D12*$G$10*3</f>
        <v>2586.7926000000002</v>
      </c>
    </row>
    <row r="13" spans="1:7" ht="42" customHeight="1">
      <c r="A13" s="7" t="s">
        <v>39</v>
      </c>
      <c r="B13" s="8" t="s">
        <v>41</v>
      </c>
      <c r="C13" s="8" t="s">
        <v>9</v>
      </c>
      <c r="D13" s="9">
        <v>0.53</v>
      </c>
      <c r="E13" s="10">
        <f t="shared" ref="E13:E24" si="0">D13*$G$10*3</f>
        <v>3264.2859000000008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0.65</v>
      </c>
      <c r="E14" s="10">
        <f t="shared" si="0"/>
        <v>4003.3695000000007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1.08</v>
      </c>
      <c r="E15" s="10">
        <f t="shared" si="0"/>
        <v>6651.7524000000012</v>
      </c>
    </row>
    <row r="16" spans="1:7" ht="51">
      <c r="A16" s="7" t="s">
        <v>31</v>
      </c>
      <c r="B16" s="8" t="s">
        <v>41</v>
      </c>
      <c r="C16" s="8" t="s">
        <v>9</v>
      </c>
      <c r="D16" s="28">
        <f>E16/3/G10</f>
        <v>0.57620112257936718</v>
      </c>
      <c r="E16" s="10">
        <v>3548.84</v>
      </c>
      <c r="G16" s="17"/>
    </row>
    <row r="17" spans="1:11">
      <c r="A17" s="7" t="s">
        <v>11</v>
      </c>
      <c r="B17" s="8" t="s">
        <v>41</v>
      </c>
      <c r="C17" s="8" t="s">
        <v>9</v>
      </c>
      <c r="D17" s="28">
        <v>0.12</v>
      </c>
      <c r="E17" s="10">
        <f>D17*3*G10</f>
        <v>739.08360000000005</v>
      </c>
      <c r="G17" s="17"/>
    </row>
    <row r="18" spans="1:11" ht="38.25">
      <c r="A18" s="7" t="s">
        <v>10</v>
      </c>
      <c r="B18" s="8" t="s">
        <v>38</v>
      </c>
      <c r="C18" s="8" t="s">
        <v>9</v>
      </c>
      <c r="D18" s="8">
        <v>5.72</v>
      </c>
      <c r="E18" s="10">
        <f t="shared" si="0"/>
        <v>35229.651600000005</v>
      </c>
    </row>
    <row r="19" spans="1:11">
      <c r="A19" s="7" t="s">
        <v>29</v>
      </c>
      <c r="B19" s="8" t="s">
        <v>8</v>
      </c>
      <c r="C19" s="8" t="s">
        <v>9</v>
      </c>
      <c r="D19" s="9">
        <v>3.98</v>
      </c>
      <c r="E19" s="10">
        <f t="shared" si="0"/>
        <v>24512.939400000003</v>
      </c>
    </row>
    <row r="20" spans="1:11" ht="25.5">
      <c r="A20" s="23" t="s">
        <v>30</v>
      </c>
      <c r="B20" s="8" t="s">
        <v>8</v>
      </c>
      <c r="C20" s="8" t="s">
        <v>9</v>
      </c>
      <c r="D20" s="9">
        <v>1.0900000000000001</v>
      </c>
      <c r="E20" s="10">
        <f t="shared" si="0"/>
        <v>6713.3427000000011</v>
      </c>
    </row>
    <row r="21" spans="1:11" ht="25.5">
      <c r="A21" s="7" t="s">
        <v>12</v>
      </c>
      <c r="B21" s="8" t="s">
        <v>13</v>
      </c>
      <c r="C21" s="8" t="s">
        <v>9</v>
      </c>
      <c r="D21" s="9">
        <v>0.98</v>
      </c>
      <c r="E21" s="10">
        <f t="shared" si="0"/>
        <v>6035.8494000000001</v>
      </c>
      <c r="H21" s="17"/>
      <c r="K21" s="17"/>
    </row>
    <row r="22" spans="1:11" ht="25.5">
      <c r="A22" s="7" t="s">
        <v>14</v>
      </c>
      <c r="B22" s="8" t="s">
        <v>13</v>
      </c>
      <c r="C22" s="8" t="s">
        <v>9</v>
      </c>
      <c r="D22" s="11">
        <v>0.61</v>
      </c>
      <c r="E22" s="10">
        <f t="shared" si="0"/>
        <v>3757.0083000000004</v>
      </c>
      <c r="G22" s="17"/>
      <c r="K22" s="17"/>
    </row>
    <row r="23" spans="1:11" ht="25.5">
      <c r="A23" s="7" t="s">
        <v>15</v>
      </c>
      <c r="B23" s="8" t="s">
        <v>13</v>
      </c>
      <c r="C23" s="8" t="s">
        <v>9</v>
      </c>
      <c r="D23" s="8">
        <v>0.35</v>
      </c>
      <c r="E23" s="10">
        <f t="shared" si="0"/>
        <v>2155.6605</v>
      </c>
    </row>
    <row r="24" spans="1:11" ht="25.5">
      <c r="A24" s="7" t="s">
        <v>16</v>
      </c>
      <c r="B24" s="8" t="s">
        <v>8</v>
      </c>
      <c r="C24" s="8" t="s">
        <v>9</v>
      </c>
      <c r="D24" s="8">
        <v>1.77</v>
      </c>
      <c r="E24" s="10">
        <f t="shared" si="0"/>
        <v>10901.483100000001</v>
      </c>
    </row>
    <row r="25" spans="1:11">
      <c r="A25" s="24" t="s">
        <v>35</v>
      </c>
      <c r="B25" s="25" t="s">
        <v>40</v>
      </c>
      <c r="C25" s="25" t="s">
        <v>37</v>
      </c>
      <c r="D25" s="25" t="s">
        <v>44</v>
      </c>
      <c r="E25" s="27">
        <v>22022.880000000001</v>
      </c>
    </row>
    <row r="26" spans="1:11">
      <c r="A26" s="24" t="s">
        <v>36</v>
      </c>
      <c r="B26" s="25" t="s">
        <v>40</v>
      </c>
      <c r="C26" s="25" t="s">
        <v>37</v>
      </c>
      <c r="D26" s="25" t="s">
        <v>44</v>
      </c>
      <c r="E26" s="26">
        <v>4259.09</v>
      </c>
    </row>
    <row r="27" spans="1:11">
      <c r="A27" s="24" t="s">
        <v>51</v>
      </c>
      <c r="B27" s="25" t="s">
        <v>52</v>
      </c>
      <c r="C27" s="25" t="s">
        <v>37</v>
      </c>
      <c r="D27" s="25" t="s">
        <v>45</v>
      </c>
      <c r="E27" s="26">
        <v>11205</v>
      </c>
    </row>
    <row r="28" spans="1:11">
      <c r="A28" s="24" t="s">
        <v>51</v>
      </c>
      <c r="B28" s="25" t="s">
        <v>52</v>
      </c>
      <c r="C28" s="25" t="s">
        <v>37</v>
      </c>
      <c r="D28" s="25" t="s">
        <v>45</v>
      </c>
      <c r="E28" s="26">
        <v>2380</v>
      </c>
    </row>
    <row r="29" spans="1:11">
      <c r="A29" s="24" t="s">
        <v>51</v>
      </c>
      <c r="B29" s="25" t="s">
        <v>53</v>
      </c>
      <c r="C29" s="25" t="s">
        <v>37</v>
      </c>
      <c r="D29" s="25" t="s">
        <v>46</v>
      </c>
      <c r="E29" s="26">
        <v>9897</v>
      </c>
    </row>
    <row r="30" spans="1:11" ht="19.5" thickBot="1">
      <c r="A30" s="12" t="s">
        <v>17</v>
      </c>
      <c r="B30" s="13"/>
      <c r="C30" s="13"/>
      <c r="D30" s="14"/>
      <c r="E30" s="15">
        <f>SUM(E12:E29)</f>
        <v>159864.02900000001</v>
      </c>
      <c r="G30" s="17"/>
      <c r="H30" s="17"/>
    </row>
    <row r="31" spans="1:11">
      <c r="A31" s="5"/>
      <c r="B31" s="5"/>
      <c r="C31" s="5"/>
      <c r="D31" s="5"/>
      <c r="E31" s="6"/>
    </row>
    <row r="32" spans="1:11" ht="33" customHeight="1">
      <c r="A32" s="38" t="s">
        <v>54</v>
      </c>
      <c r="B32" s="38"/>
      <c r="C32" s="38"/>
      <c r="D32" s="38"/>
      <c r="E32" s="38"/>
      <c r="H32" s="17"/>
    </row>
    <row r="33" spans="1:5">
      <c r="A33" s="5"/>
      <c r="B33" s="5"/>
      <c r="C33" s="5"/>
      <c r="D33" s="5"/>
      <c r="E33" s="6"/>
    </row>
    <row r="34" spans="1:5" ht="15" customHeight="1">
      <c r="A34" s="38" t="s">
        <v>42</v>
      </c>
      <c r="B34" s="38"/>
      <c r="C34" s="38"/>
      <c r="D34" s="38"/>
      <c r="E34" s="38"/>
    </row>
    <row r="35" spans="1:5">
      <c r="A35" s="5"/>
      <c r="B35" s="5"/>
      <c r="C35" s="5"/>
      <c r="D35" s="5"/>
      <c r="E35" s="6"/>
    </row>
    <row r="36" spans="1:5">
      <c r="A36" s="39" t="s">
        <v>43</v>
      </c>
      <c r="B36" s="39"/>
      <c r="C36" s="39"/>
      <c r="D36" s="39"/>
      <c r="E36" s="39"/>
    </row>
    <row r="37" spans="1:5">
      <c r="A37" s="5"/>
      <c r="B37" s="5"/>
      <c r="C37" s="5"/>
      <c r="D37" s="5"/>
      <c r="E37" s="6"/>
    </row>
    <row r="38" spans="1:5" ht="28.5" customHeight="1">
      <c r="A38" s="38" t="s">
        <v>18</v>
      </c>
      <c r="B38" s="38"/>
      <c r="C38" s="38"/>
      <c r="D38" s="38"/>
      <c r="E38" s="38"/>
    </row>
    <row r="39" spans="1:5">
      <c r="A39" s="5"/>
      <c r="B39" s="5"/>
      <c r="C39" s="5"/>
      <c r="D39" s="5"/>
      <c r="E39" s="6"/>
    </row>
    <row r="40" spans="1:5">
      <c r="A40" s="5"/>
      <c r="B40" s="5"/>
      <c r="C40" s="5"/>
      <c r="D40" s="5"/>
      <c r="E40" s="6"/>
    </row>
    <row r="41" spans="1:5">
      <c r="A41" s="40" t="s">
        <v>19</v>
      </c>
      <c r="B41" s="40"/>
      <c r="C41" s="40"/>
      <c r="D41" s="40"/>
      <c r="E41" s="40"/>
    </row>
    <row r="42" spans="1:5">
      <c r="A42" s="5"/>
      <c r="B42" s="5"/>
      <c r="C42" s="5"/>
      <c r="D42" s="5"/>
      <c r="E42" s="6"/>
    </row>
    <row r="43" spans="1:5">
      <c r="A43" s="5" t="s">
        <v>47</v>
      </c>
      <c r="B43" s="5" t="s">
        <v>48</v>
      </c>
      <c r="C43" s="5"/>
      <c r="D43" s="5"/>
      <c r="E43" s="6" t="s">
        <v>22</v>
      </c>
    </row>
    <row r="44" spans="1:5">
      <c r="A44" s="5"/>
      <c r="B44" s="5"/>
      <c r="C44" s="5"/>
      <c r="D44" s="5"/>
      <c r="E44" s="6" t="s">
        <v>24</v>
      </c>
    </row>
    <row r="45" spans="1:5">
      <c r="A45" s="5"/>
      <c r="B45" s="5"/>
      <c r="C45" s="5"/>
      <c r="D45" s="5"/>
      <c r="E45" s="6"/>
    </row>
    <row r="46" spans="1:5">
      <c r="A46" s="5" t="s">
        <v>20</v>
      </c>
      <c r="B46" s="5" t="s">
        <v>34</v>
      </c>
      <c r="C46" s="5"/>
      <c r="D46" s="5"/>
    </row>
    <row r="47" spans="1:5">
      <c r="A47" s="5"/>
      <c r="B47" s="39" t="s">
        <v>49</v>
      </c>
      <c r="C47" s="39"/>
      <c r="D47" s="39"/>
      <c r="E47" s="6" t="s">
        <v>22</v>
      </c>
    </row>
    <row r="48" spans="1:5">
      <c r="A48" s="5"/>
      <c r="B48" s="5"/>
      <c r="C48" s="5"/>
      <c r="D48" s="5"/>
      <c r="E48" s="6" t="s">
        <v>24</v>
      </c>
    </row>
    <row r="49" spans="1:5">
      <c r="A49" s="5"/>
      <c r="B49" s="5"/>
      <c r="C49" s="5"/>
      <c r="D49" s="5"/>
      <c r="E49" s="6"/>
    </row>
    <row r="50" spans="1:5">
      <c r="A50" s="5" t="s">
        <v>25</v>
      </c>
      <c r="B50" s="5" t="s">
        <v>21</v>
      </c>
      <c r="C50" s="5"/>
      <c r="D50" s="5"/>
      <c r="E50" s="6" t="s">
        <v>22</v>
      </c>
    </row>
    <row r="51" spans="1:5">
      <c r="A51" s="5"/>
      <c r="B51" s="34" t="s">
        <v>23</v>
      </c>
      <c r="C51" s="34"/>
      <c r="D51" s="34"/>
      <c r="E51" s="6" t="s">
        <v>24</v>
      </c>
    </row>
    <row r="52" spans="1:5">
      <c r="A52" s="5"/>
      <c r="B52" s="5"/>
      <c r="C52" s="5"/>
      <c r="D52" s="5"/>
      <c r="E52" s="6"/>
    </row>
  </sheetData>
  <mergeCells count="12">
    <mergeCell ref="B51:D51"/>
    <mergeCell ref="A1:E1"/>
    <mergeCell ref="A2:E2"/>
    <mergeCell ref="D4:E4"/>
    <mergeCell ref="A7:E7"/>
    <mergeCell ref="A9:E9"/>
    <mergeCell ref="A32:E32"/>
    <mergeCell ref="A34:E34"/>
    <mergeCell ref="A36:E36"/>
    <mergeCell ref="A38:E38"/>
    <mergeCell ref="A41:E41"/>
    <mergeCell ref="B47:D47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2025-03-20T07:53:12Z</cp:lastPrinted>
  <dcterms:created xsi:type="dcterms:W3CDTF">2017-03-13T08:54:22Z</dcterms:created>
  <dcterms:modified xsi:type="dcterms:W3CDTF">2025-03-20T08:00:48Z</dcterms:modified>
</cp:coreProperties>
</file>