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2" r:id="rId1"/>
    <sheet name="3 кв" sheetId="21" r:id="rId2"/>
    <sheet name="2 кв" sheetId="20" r:id="rId3"/>
    <sheet name="1 кв" sheetId="19" r:id="rId4"/>
  </sheets>
  <calcPr calcId="125725" iterateDelta="1E-4"/>
</workbook>
</file>

<file path=xl/calcChain.xml><?xml version="1.0" encoding="utf-8"?>
<calcChain xmlns="http://schemas.openxmlformats.org/spreadsheetml/2006/main">
  <c r="E28" i="22"/>
  <c r="E42" s="1"/>
  <c r="D16"/>
  <c r="E18" l="1"/>
  <c r="E19"/>
  <c r="E20"/>
  <c r="E21"/>
  <c r="E22"/>
  <c r="E23"/>
  <c r="E24"/>
  <c r="E25"/>
  <c r="E26"/>
  <c r="E27"/>
  <c r="E17"/>
  <c r="E13"/>
  <c r="E14"/>
  <c r="E15"/>
  <c r="E12"/>
  <c r="J20"/>
  <c r="E40" i="21"/>
  <c r="D16"/>
  <c r="E18"/>
  <c r="E19"/>
  <c r="E20"/>
  <c r="E21"/>
  <c r="E22"/>
  <c r="E23"/>
  <c r="E24"/>
  <c r="E25"/>
  <c r="E26"/>
  <c r="E27"/>
  <c r="E28"/>
  <c r="E17"/>
  <c r="E13"/>
  <c r="E14"/>
  <c r="E15"/>
  <c r="E12"/>
  <c r="J20"/>
  <c r="E35" i="20"/>
  <c r="D16"/>
  <c r="E19"/>
  <c r="E20"/>
  <c r="E21"/>
  <c r="E22"/>
  <c r="E23"/>
  <c r="E24"/>
  <c r="E25"/>
  <c r="E26"/>
  <c r="E27"/>
  <c r="E28"/>
  <c r="E17"/>
  <c r="E13"/>
  <c r="E14"/>
  <c r="E15"/>
  <c r="E12"/>
  <c r="J20"/>
  <c r="E13" i="19"/>
  <c r="E14"/>
  <c r="E15"/>
  <c r="E17"/>
  <c r="E18"/>
  <c r="E19"/>
  <c r="E20"/>
  <c r="E21"/>
  <c r="E22"/>
  <c r="E23"/>
  <c r="E24"/>
  <c r="E25"/>
  <c r="E26"/>
  <c r="E27"/>
  <c r="E28"/>
  <c r="E12"/>
  <c r="J20"/>
  <c r="E32" l="1"/>
</calcChain>
</file>

<file path=xl/sharedStrings.xml><?xml version="1.0" encoding="utf-8"?>
<sst xmlns="http://schemas.openxmlformats.org/spreadsheetml/2006/main" count="460" uniqueCount="76">
  <si>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</si>
  <si>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</si>
  <si>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</si>
  <si>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</si>
  <si>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</si>
  <si>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</si>
  <si>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</si>
  <si>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</si>
  <si>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</si>
  <si>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</si>
  <si>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</si>
  <si>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</si>
  <si>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</si>
  <si>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</si>
  <si>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</si>
  <si>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</si>
  <si>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</si>
  <si>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</si>
  <si>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</si>
  <si>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</si>
  <si>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</si>
  <si>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</si>
  <si>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</si>
  <si>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</si>
  <si>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</si>
  <si>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</si>
  <si>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</si>
  <si>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</si>
  <si>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</si>
  <si>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Техобслуживание лифтов</t>
  </si>
  <si>
    <t>Техническое освидетельствование лифтов</t>
  </si>
  <si>
    <t>Работы, выполняемые в целях надлежащего содержания систем вентиляции и дымоудаления МКД</t>
  </si>
  <si>
    <t>Работы, выполняемые в целях надлежащего содержания систем теплоснабжения (отопление) в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</si>
  <si>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</si>
  <si>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</si>
  <si>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один раз в год</t>
  </si>
  <si>
    <t>Работы по санитарному содержанию мусоропровода и лифтов</t>
  </si>
  <si>
    <t>по графику</t>
  </si>
  <si>
    <t>руб</t>
  </si>
  <si>
    <t>Генеральный директор ООО УК "Авантаж"</t>
  </si>
  <si>
    <t>Водоснабжения и водоотведение СОИ</t>
  </si>
  <si>
    <t>Электроэнергия СОИ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</si>
  <si>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Гризодубовой,27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</si>
  <si>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1. Исполнителем предъявлены к приемке следующие оказанные на основании договора управления №4/2020УК от 01.12.2020 г. услуги и выполненные работы по содержанию и текущему ремонту общего имущества в МКД расположенного по адресу ул. Гризодубовой,27</t>
  </si>
  <si>
    <t>Уборка мест общего пользования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</si>
  <si>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</si>
  <si>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</si>
  <si>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</si>
  <si>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</si>
  <si>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</si>
  <si>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</si>
  <si>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</si>
  <si>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</si>
  <si>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01 апреля 2024 г.</t>
  </si>
  <si>
    <t>Замена труб в подвале</t>
  </si>
  <si>
    <t>февраль</t>
  </si>
  <si>
    <t>2. Всего за период с 01.01.2024 г по 31.03.2024 г. выполненно работ (оказанно услуг) на общую сумму 475150 (четыреста семьдест пять тысяч сто пятьдесят) рублей 22 коп.</t>
  </si>
  <si>
    <t>01 июля 2024 г.</t>
  </si>
  <si>
    <t xml:space="preserve">Замена труб </t>
  </si>
  <si>
    <t>апрель</t>
  </si>
  <si>
    <t>июль</t>
  </si>
  <si>
    <t>2. Всего за период с 01.01.2024 г по 30.06.2024 г. выполненно работ (оказанно услуг) на общую сумму 970611 (девятьсот семьдесят тысяч шестьсот одинадцать) рублей 32 коп.</t>
  </si>
  <si>
    <t>01 октября 2024 г.</t>
  </si>
  <si>
    <t>Ремонт входа в мусорокамеру после пажара (КС)</t>
  </si>
  <si>
    <t>сентябрь</t>
  </si>
  <si>
    <t>Ефимова Т.И.</t>
  </si>
  <si>
    <t>Смена ламп светодиодных</t>
  </si>
  <si>
    <t>август</t>
  </si>
  <si>
    <t>Герметизация межпанельно шва</t>
  </si>
  <si>
    <t>Ремонт лифта</t>
  </si>
  <si>
    <t>Ремонт подъезда</t>
  </si>
  <si>
    <t>2. Всего за период с 01.01.2024 г по 30.09.2024 г. выполненно работ (оказанно услуг) на общую сумму 1581388 (один миллион пятьсот восемьдесят одна тысяча триста восемьдесят восемь) рублей 79 коп.</t>
  </si>
  <si>
    <t>01 январь 2025 г.</t>
  </si>
  <si>
    <t>Замена трубы</t>
  </si>
  <si>
    <t>декабрь</t>
  </si>
  <si>
    <t>2. Всего за период с 01.01.2024 г по 31.12.2024 г. выполненно работ (оказанно услуг) на общую сумму 2074031 (два миллиона семьдесят четыре тысячи тридцать один) рубль 83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</si>
</sst>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topLeftCell="A23" workbookViewId="0">
      <selection activeCell="A37" sqref="A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3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6" t="s">
        <v>72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42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43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8197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37</v>
      </c>
      <c r="C12" s="8" t="s">
        <v>9</v>
      </c>
      <c r="D12" s="9">
        <v>0.26</v>
      </c>
      <c r="E12" s="10">
        <f>D12*$G$10*12</f>
        <v>25574.640000000003</v>
      </c>
    </row>
    <row r="13" spans="1:7" ht="45.75" customHeight="1">
      <c r="A13" s="7" t="s">
        <v>31</v>
      </c>
      <c r="B13" s="8" t="s">
        <v>37</v>
      </c>
      <c r="C13" s="8" t="s">
        <v>9</v>
      </c>
      <c r="D13" s="9">
        <v>0.66</v>
      </c>
      <c r="E13" s="10">
        <f t="shared" ref="E13:E15" si="0">D13*$G$10*12</f>
        <v>64920.240000000005</v>
      </c>
    </row>
    <row r="14" spans="1:7" ht="54.75" customHeight="1">
      <c r="A14" s="22" t="s">
        <v>26</v>
      </c>
      <c r="B14" s="8" t="s">
        <v>37</v>
      </c>
      <c r="C14" s="8" t="s">
        <v>9</v>
      </c>
      <c r="D14" s="9">
        <v>0.52</v>
      </c>
      <c r="E14" s="10">
        <f t="shared" si="0"/>
        <v>51149.280000000006</v>
      </c>
    </row>
    <row r="15" spans="1:7" ht="38.25">
      <c r="A15" s="22" t="s">
        <v>25</v>
      </c>
      <c r="B15" s="8" t="s">
        <v>37</v>
      </c>
      <c r="C15" s="8" t="s">
        <v>9</v>
      </c>
      <c r="D15" s="9">
        <v>0.75</v>
      </c>
      <c r="E15" s="10">
        <f t="shared" si="0"/>
        <v>73773</v>
      </c>
    </row>
    <row r="16" spans="1:7" ht="38.25">
      <c r="A16" s="7" t="s">
        <v>32</v>
      </c>
      <c r="B16" s="8" t="s">
        <v>37</v>
      </c>
      <c r="C16" s="8" t="s">
        <v>9</v>
      </c>
      <c r="D16" s="27">
        <f>E16/12/G10</f>
        <v>1.9042729047212394</v>
      </c>
      <c r="E16" s="30">
        <v>187311.9</v>
      </c>
      <c r="G16" s="16"/>
    </row>
    <row r="17" spans="1:10" ht="25.5">
      <c r="A17" s="7" t="s">
        <v>33</v>
      </c>
      <c r="B17" s="8" t="s">
        <v>37</v>
      </c>
      <c r="C17" s="8" t="s">
        <v>9</v>
      </c>
      <c r="D17" s="27">
        <v>0.34</v>
      </c>
      <c r="E17" s="10">
        <f>D17*$G$10*12</f>
        <v>33443.760000000002</v>
      </c>
      <c r="G17" s="16"/>
    </row>
    <row r="18" spans="1:10" ht="51">
      <c r="A18" s="7" t="s">
        <v>34</v>
      </c>
      <c r="B18" s="8" t="s">
        <v>37</v>
      </c>
      <c r="C18" s="8" t="s">
        <v>9</v>
      </c>
      <c r="D18" s="27">
        <v>0.1</v>
      </c>
      <c r="E18" s="10">
        <f t="shared" ref="E18:E27" si="1">D18*$G$10*12</f>
        <v>9836.4000000000015</v>
      </c>
    </row>
    <row r="19" spans="1:10">
      <c r="A19" s="7" t="s">
        <v>11</v>
      </c>
      <c r="B19" s="8" t="s">
        <v>37</v>
      </c>
      <c r="C19" s="8" t="s">
        <v>9</v>
      </c>
      <c r="D19" s="27">
        <v>0.15</v>
      </c>
      <c r="E19" s="10">
        <f t="shared" si="1"/>
        <v>14754.599999999999</v>
      </c>
    </row>
    <row r="20" spans="1:10" ht="25.5">
      <c r="A20" s="7" t="s">
        <v>10</v>
      </c>
      <c r="B20" s="8" t="s">
        <v>37</v>
      </c>
      <c r="C20" s="8" t="s">
        <v>9</v>
      </c>
      <c r="D20" s="8">
        <v>2.15</v>
      </c>
      <c r="E20" s="10">
        <f t="shared" si="1"/>
        <v>211482.59999999998</v>
      </c>
      <c r="J20">
        <f>11660.26+2201.33</f>
        <v>13861.59</v>
      </c>
    </row>
    <row r="21" spans="1:10" ht="25.5">
      <c r="A21" s="22" t="s">
        <v>36</v>
      </c>
      <c r="B21" s="8" t="s">
        <v>37</v>
      </c>
      <c r="C21" s="8" t="s">
        <v>9</v>
      </c>
      <c r="D21" s="8">
        <v>0.52</v>
      </c>
      <c r="E21" s="10">
        <f t="shared" si="1"/>
        <v>51149.280000000006</v>
      </c>
    </row>
    <row r="22" spans="1:10">
      <c r="A22" s="7" t="s">
        <v>28</v>
      </c>
      <c r="B22" s="8" t="s">
        <v>8</v>
      </c>
      <c r="C22" s="8" t="s">
        <v>9</v>
      </c>
      <c r="D22" s="9">
        <v>2.98</v>
      </c>
      <c r="E22" s="10">
        <f t="shared" si="1"/>
        <v>293124.72000000003</v>
      </c>
    </row>
    <row r="23" spans="1:10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1"/>
        <v>96396.72</v>
      </c>
    </row>
    <row r="24" spans="1:10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1"/>
        <v>34427.399999999994</v>
      </c>
    </row>
    <row r="25" spans="1:10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1"/>
        <v>96396.72</v>
      </c>
    </row>
    <row r="26" spans="1:10">
      <c r="A26" s="22" t="s">
        <v>29</v>
      </c>
      <c r="B26" s="8" t="s">
        <v>8</v>
      </c>
      <c r="C26" s="8" t="s">
        <v>9</v>
      </c>
      <c r="D26" s="8">
        <v>2</v>
      </c>
      <c r="E26" s="10">
        <f t="shared" si="1"/>
        <v>196728</v>
      </c>
      <c r="G26" s="16"/>
      <c r="H26" s="16"/>
    </row>
    <row r="27" spans="1:10" ht="25.5">
      <c r="A27" s="22" t="s">
        <v>30</v>
      </c>
      <c r="B27" s="8" t="s">
        <v>35</v>
      </c>
      <c r="C27" s="8" t="s">
        <v>9</v>
      </c>
      <c r="D27" s="8">
        <v>0.15</v>
      </c>
      <c r="E27" s="10">
        <f t="shared" si="1"/>
        <v>14754.599999999999</v>
      </c>
      <c r="G27" s="16"/>
      <c r="H27" s="16"/>
    </row>
    <row r="28" spans="1:10">
      <c r="A28" s="22" t="s">
        <v>44</v>
      </c>
      <c r="B28" s="8" t="s">
        <v>37</v>
      </c>
      <c r="C28" s="8" t="s">
        <v>9</v>
      </c>
      <c r="D28" s="8">
        <v>1.61</v>
      </c>
      <c r="E28" s="10">
        <f>D28*$G$10*12</f>
        <v>158366.04</v>
      </c>
      <c r="G28" s="16"/>
      <c r="H28" s="16"/>
    </row>
    <row r="29" spans="1:10">
      <c r="A29" s="22" t="s">
        <v>40</v>
      </c>
      <c r="B29" s="8" t="s">
        <v>45</v>
      </c>
      <c r="C29" s="8" t="s">
        <v>38</v>
      </c>
      <c r="D29" s="8" t="s">
        <v>48</v>
      </c>
      <c r="E29" s="23">
        <v>177424.36</v>
      </c>
      <c r="G29" s="16"/>
      <c r="H29" s="16"/>
    </row>
    <row r="30" spans="1:10">
      <c r="A30" s="22" t="s">
        <v>41</v>
      </c>
      <c r="B30" s="8" t="s">
        <v>45</v>
      </c>
      <c r="C30" s="8" t="s">
        <v>38</v>
      </c>
      <c r="D30" s="8" t="s">
        <v>48</v>
      </c>
      <c r="E30" s="23">
        <v>107268.51</v>
      </c>
      <c r="G30" s="16"/>
      <c r="H30" s="16"/>
    </row>
    <row r="31" spans="1:10">
      <c r="A31" s="24" t="s">
        <v>54</v>
      </c>
      <c r="B31" s="25" t="s">
        <v>55</v>
      </c>
      <c r="C31" s="8" t="s">
        <v>38</v>
      </c>
      <c r="D31" s="25" t="s">
        <v>49</v>
      </c>
      <c r="E31" s="26">
        <v>9054</v>
      </c>
      <c r="G31" s="16"/>
      <c r="H31" s="16"/>
    </row>
    <row r="32" spans="1:10">
      <c r="A32" s="24" t="s">
        <v>54</v>
      </c>
      <c r="B32" s="25" t="s">
        <v>59</v>
      </c>
      <c r="C32" s="8" t="s">
        <v>38</v>
      </c>
      <c r="D32" s="25" t="s">
        <v>49</v>
      </c>
      <c r="E32" s="26">
        <v>1090</v>
      </c>
      <c r="G32" s="16"/>
      <c r="H32" s="16"/>
    </row>
    <row r="33" spans="1:8">
      <c r="A33" s="24" t="s">
        <v>54</v>
      </c>
      <c r="B33" s="25" t="s">
        <v>59</v>
      </c>
      <c r="C33" s="8" t="s">
        <v>38</v>
      </c>
      <c r="D33" s="25" t="s">
        <v>49</v>
      </c>
      <c r="E33" s="26">
        <v>1482</v>
      </c>
      <c r="G33" s="16"/>
      <c r="H33" s="16"/>
    </row>
    <row r="34" spans="1:8">
      <c r="A34" s="24" t="s">
        <v>58</v>
      </c>
      <c r="B34" s="25" t="s">
        <v>60</v>
      </c>
      <c r="C34" s="8" t="s">
        <v>38</v>
      </c>
      <c r="D34" s="25" t="s">
        <v>49</v>
      </c>
      <c r="E34" s="26">
        <v>1658</v>
      </c>
      <c r="G34" s="16"/>
      <c r="H34" s="16"/>
    </row>
    <row r="35" spans="1:8">
      <c r="A35" s="24" t="s">
        <v>66</v>
      </c>
      <c r="B35" s="25" t="s">
        <v>67</v>
      </c>
      <c r="C35" s="8" t="s">
        <v>38</v>
      </c>
      <c r="D35" s="25" t="s">
        <v>49</v>
      </c>
      <c r="E35" s="26">
        <v>1700</v>
      </c>
      <c r="G35" s="16"/>
      <c r="H35" s="16"/>
    </row>
    <row r="36" spans="1:8">
      <c r="A36" s="24" t="s">
        <v>68</v>
      </c>
      <c r="B36" s="25" t="s">
        <v>67</v>
      </c>
      <c r="C36" s="8" t="s">
        <v>38</v>
      </c>
      <c r="D36" s="25" t="s">
        <v>49</v>
      </c>
      <c r="E36" s="26">
        <v>29610</v>
      </c>
      <c r="G36" s="16"/>
      <c r="H36" s="16"/>
    </row>
    <row r="37" spans="1:8">
      <c r="A37" s="24" t="s">
        <v>69</v>
      </c>
      <c r="B37" s="25" t="s">
        <v>67</v>
      </c>
      <c r="C37" s="8" t="s">
        <v>38</v>
      </c>
      <c r="D37" s="25" t="s">
        <v>49</v>
      </c>
      <c r="E37" s="26">
        <v>63521.06</v>
      </c>
      <c r="G37" s="16"/>
      <c r="H37" s="16"/>
    </row>
    <row r="38" spans="1:8">
      <c r="A38" s="24" t="s">
        <v>70</v>
      </c>
      <c r="B38" s="25" t="s">
        <v>64</v>
      </c>
      <c r="C38" s="8" t="s">
        <v>38</v>
      </c>
      <c r="D38" s="25" t="s">
        <v>49</v>
      </c>
      <c r="E38" s="26">
        <v>22000</v>
      </c>
      <c r="G38" s="16"/>
      <c r="H38" s="16"/>
    </row>
    <row r="39" spans="1:8" ht="25.5">
      <c r="A39" s="24" t="s">
        <v>63</v>
      </c>
      <c r="B39" s="25" t="s">
        <v>64</v>
      </c>
      <c r="C39" s="8" t="s">
        <v>38</v>
      </c>
      <c r="D39" s="25" t="s">
        <v>49</v>
      </c>
      <c r="E39" s="26">
        <v>28200</v>
      </c>
      <c r="G39" s="16"/>
      <c r="H39" s="16"/>
    </row>
    <row r="40" spans="1:8">
      <c r="A40" s="24" t="s">
        <v>54</v>
      </c>
      <c r="B40" s="25" t="s">
        <v>74</v>
      </c>
      <c r="C40" s="8" t="s">
        <v>38</v>
      </c>
      <c r="D40" s="25" t="s">
        <v>49</v>
      </c>
      <c r="E40" s="26">
        <v>13024</v>
      </c>
      <c r="G40" s="16"/>
      <c r="H40" s="16"/>
    </row>
    <row r="41" spans="1:8">
      <c r="A41" s="24" t="s">
        <v>73</v>
      </c>
      <c r="B41" s="25" t="s">
        <v>74</v>
      </c>
      <c r="C41" s="8" t="s">
        <v>38</v>
      </c>
      <c r="D41" s="25" t="s">
        <v>49</v>
      </c>
      <c r="E41" s="26">
        <v>4410</v>
      </c>
      <c r="G41" s="16"/>
      <c r="H41" s="16"/>
    </row>
    <row r="42" spans="1:8" ht="19.5" thickBot="1">
      <c r="A42" s="11" t="s">
        <v>16</v>
      </c>
      <c r="B42" s="12"/>
      <c r="C42" s="12"/>
      <c r="D42" s="13"/>
      <c r="E42" s="14">
        <f>SUM(E12:E41)</f>
        <v>2074031.8299999998</v>
      </c>
      <c r="G42" s="16"/>
      <c r="H42" s="16"/>
    </row>
    <row r="43" spans="1:8">
      <c r="A43" s="5"/>
      <c r="B43" s="5"/>
      <c r="C43" s="5"/>
      <c r="D43" s="5"/>
      <c r="E43" s="6"/>
    </row>
    <row r="44" spans="1:8" ht="33" customHeight="1">
      <c r="A44" s="37" t="s">
        <v>75</v>
      </c>
      <c r="B44" s="37"/>
      <c r="C44" s="37"/>
      <c r="D44" s="37"/>
      <c r="E44" s="37"/>
    </row>
    <row r="45" spans="1:8">
      <c r="A45" s="5"/>
      <c r="B45" s="5"/>
      <c r="C45" s="5"/>
      <c r="D45" s="5"/>
      <c r="E45" s="6"/>
    </row>
    <row r="46" spans="1:8" ht="15" customHeight="1">
      <c r="A46" s="37" t="s">
        <v>46</v>
      </c>
      <c r="B46" s="37"/>
      <c r="C46" s="37"/>
      <c r="D46" s="37"/>
      <c r="E46" s="37"/>
    </row>
    <row r="47" spans="1:8">
      <c r="A47" s="5"/>
      <c r="B47" s="5"/>
      <c r="C47" s="5"/>
      <c r="D47" s="5"/>
      <c r="E47" s="6"/>
    </row>
    <row r="48" spans="1:8">
      <c r="A48" s="38" t="s">
        <v>47</v>
      </c>
      <c r="B48" s="38"/>
      <c r="C48" s="38"/>
      <c r="D48" s="38"/>
      <c r="E48" s="38"/>
    </row>
    <row r="49" spans="1:5">
      <c r="A49" s="5"/>
      <c r="B49" s="5"/>
      <c r="C49" s="5"/>
      <c r="D49" s="5"/>
      <c r="E49" s="6"/>
    </row>
    <row r="50" spans="1:5" ht="33" customHeight="1">
      <c r="A50" s="37" t="s">
        <v>17</v>
      </c>
      <c r="B50" s="37"/>
      <c r="C50" s="37"/>
      <c r="D50" s="37"/>
      <c r="E50" s="37"/>
    </row>
    <row r="51" spans="1:5">
      <c r="A51" s="5"/>
      <c r="B51" s="5"/>
      <c r="C51" s="5"/>
      <c r="D51" s="5"/>
      <c r="E51" s="6"/>
    </row>
    <row r="52" spans="1:5">
      <c r="A52" s="5"/>
      <c r="B52" s="5"/>
      <c r="C52" s="5"/>
      <c r="D52" s="5"/>
      <c r="E52" s="6"/>
    </row>
    <row r="53" spans="1:5">
      <c r="A53" s="39" t="s">
        <v>18</v>
      </c>
      <c r="B53" s="39"/>
      <c r="C53" s="39"/>
      <c r="D53" s="39"/>
      <c r="E53" s="39"/>
    </row>
    <row r="54" spans="1:5">
      <c r="A54" s="5"/>
      <c r="B54" s="5"/>
      <c r="C54" s="5"/>
      <c r="D54" s="5"/>
      <c r="E54" s="6"/>
    </row>
    <row r="55" spans="1:5">
      <c r="A55" s="5" t="s">
        <v>50</v>
      </c>
      <c r="B55" s="5" t="s">
        <v>51</v>
      </c>
      <c r="C55" s="5"/>
      <c r="D55" s="5"/>
      <c r="E55" s="6" t="s">
        <v>21</v>
      </c>
    </row>
    <row r="56" spans="1:5">
      <c r="A56" s="5"/>
      <c r="B56" s="5"/>
      <c r="C56" s="5"/>
      <c r="D56" s="5"/>
      <c r="E56" s="6" t="s">
        <v>23</v>
      </c>
    </row>
    <row r="57" spans="1:5">
      <c r="A57" s="5"/>
      <c r="B57" s="5"/>
      <c r="C57" s="5"/>
      <c r="D57" s="5"/>
      <c r="E57" s="6"/>
    </row>
    <row r="58" spans="1:5">
      <c r="A58" s="5" t="s">
        <v>19</v>
      </c>
      <c r="B58" s="5" t="s">
        <v>39</v>
      </c>
      <c r="C58" s="5"/>
      <c r="D58" s="5"/>
    </row>
    <row r="59" spans="1:5">
      <c r="A59" s="5"/>
      <c r="B59" s="38" t="s">
        <v>65</v>
      </c>
      <c r="C59" s="38"/>
      <c r="D59" s="38"/>
      <c r="E59" s="6" t="s">
        <v>21</v>
      </c>
    </row>
    <row r="60" spans="1:5">
      <c r="A60" s="5"/>
      <c r="B60" s="5"/>
      <c r="C60" s="5"/>
      <c r="D60" s="5"/>
      <c r="E60" s="6" t="s">
        <v>23</v>
      </c>
    </row>
    <row r="61" spans="1:5">
      <c r="A61" s="5"/>
      <c r="B61" s="5"/>
      <c r="C61" s="5"/>
      <c r="D61" s="5"/>
      <c r="E61" s="6"/>
    </row>
    <row r="62" spans="1:5">
      <c r="A62" s="5"/>
      <c r="B62" s="5"/>
      <c r="C62" s="5"/>
      <c r="D62" s="5"/>
      <c r="E62" s="6"/>
    </row>
    <row r="63" spans="1:5">
      <c r="A63" s="5" t="s">
        <v>24</v>
      </c>
      <c r="B63" s="5" t="s">
        <v>20</v>
      </c>
      <c r="C63" s="5"/>
      <c r="D63" s="5"/>
      <c r="E63" s="6" t="s">
        <v>21</v>
      </c>
    </row>
    <row r="64" spans="1:5">
      <c r="A64" s="5"/>
      <c r="B64" s="33" t="s">
        <v>22</v>
      </c>
      <c r="C64" s="33"/>
      <c r="D64" s="33"/>
      <c r="E64" s="6" t="s">
        <v>23</v>
      </c>
    </row>
  </sheetData>
  <mergeCells count="12">
    <mergeCell ref="B64:D64"/>
    <mergeCell ref="A1:E1"/>
    <mergeCell ref="A2:E2"/>
    <mergeCell ref="D4:E4"/>
    <mergeCell ref="A7:E7"/>
    <mergeCell ref="A9:E9"/>
    <mergeCell ref="A44:E44"/>
    <mergeCell ref="A46:E46"/>
    <mergeCell ref="A48:E48"/>
    <mergeCell ref="A50:E50"/>
    <mergeCell ref="A53:E53"/>
    <mergeCell ref="B59:D5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2"/>
  <sheetViews>
    <sheetView topLeftCell="A24" workbookViewId="0">
      <selection activeCell="A48" sqref="A48:E4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3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6" t="s">
        <v>62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42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43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8197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37</v>
      </c>
      <c r="C12" s="8" t="s">
        <v>9</v>
      </c>
      <c r="D12" s="9">
        <v>0.26</v>
      </c>
      <c r="E12" s="10">
        <f>D12*$G$10*9</f>
        <v>19180.980000000003</v>
      </c>
    </row>
    <row r="13" spans="1:7" ht="45.75" customHeight="1">
      <c r="A13" s="7" t="s">
        <v>31</v>
      </c>
      <c r="B13" s="8" t="s">
        <v>37</v>
      </c>
      <c r="C13" s="8" t="s">
        <v>9</v>
      </c>
      <c r="D13" s="9">
        <v>0.66</v>
      </c>
      <c r="E13" s="10">
        <f t="shared" ref="E13:E15" si="0">D13*$G$10*9</f>
        <v>48690.180000000008</v>
      </c>
    </row>
    <row r="14" spans="1:7" ht="54.75" customHeight="1">
      <c r="A14" s="22" t="s">
        <v>26</v>
      </c>
      <c r="B14" s="8" t="s">
        <v>37</v>
      </c>
      <c r="C14" s="8" t="s">
        <v>9</v>
      </c>
      <c r="D14" s="9">
        <v>0.52</v>
      </c>
      <c r="E14" s="10">
        <f t="shared" si="0"/>
        <v>38361.960000000006</v>
      </c>
    </row>
    <row r="15" spans="1:7" ht="38.25">
      <c r="A15" s="22" t="s">
        <v>25</v>
      </c>
      <c r="B15" s="8" t="s">
        <v>37</v>
      </c>
      <c r="C15" s="8" t="s">
        <v>9</v>
      </c>
      <c r="D15" s="9">
        <v>0.75</v>
      </c>
      <c r="E15" s="10">
        <f t="shared" si="0"/>
        <v>55329.75</v>
      </c>
    </row>
    <row r="16" spans="1:7" ht="38.25">
      <c r="A16" s="7" t="s">
        <v>32</v>
      </c>
      <c r="B16" s="8" t="s">
        <v>37</v>
      </c>
      <c r="C16" s="8" t="s">
        <v>9</v>
      </c>
      <c r="D16" s="27">
        <f>E16/9/G10</f>
        <v>1.8901671343174331</v>
      </c>
      <c r="E16" s="30">
        <v>139443.29999999999</v>
      </c>
      <c r="G16" s="16"/>
    </row>
    <row r="17" spans="1:10" ht="25.5">
      <c r="A17" s="7" t="s">
        <v>33</v>
      </c>
      <c r="B17" s="8" t="s">
        <v>37</v>
      </c>
      <c r="C17" s="8" t="s">
        <v>9</v>
      </c>
      <c r="D17" s="27">
        <v>0.34</v>
      </c>
      <c r="E17" s="10">
        <f>D17*$G$10*9</f>
        <v>25082.82</v>
      </c>
      <c r="G17" s="16"/>
    </row>
    <row r="18" spans="1:10" ht="51">
      <c r="A18" s="7" t="s">
        <v>34</v>
      </c>
      <c r="B18" s="8" t="s">
        <v>37</v>
      </c>
      <c r="C18" s="8" t="s">
        <v>9</v>
      </c>
      <c r="D18" s="27">
        <v>0.1</v>
      </c>
      <c r="E18" s="10">
        <f t="shared" ref="E18:E28" si="1">D18*$G$10*9</f>
        <v>7377.3</v>
      </c>
    </row>
    <row r="19" spans="1:10">
      <c r="A19" s="7" t="s">
        <v>11</v>
      </c>
      <c r="B19" s="8" t="s">
        <v>37</v>
      </c>
      <c r="C19" s="8" t="s">
        <v>9</v>
      </c>
      <c r="D19" s="27">
        <v>0.15</v>
      </c>
      <c r="E19" s="10">
        <f t="shared" si="1"/>
        <v>11065.949999999999</v>
      </c>
    </row>
    <row r="20" spans="1:10" ht="25.5">
      <c r="A20" s="7" t="s">
        <v>10</v>
      </c>
      <c r="B20" s="8" t="s">
        <v>37</v>
      </c>
      <c r="C20" s="8" t="s">
        <v>9</v>
      </c>
      <c r="D20" s="8">
        <v>2.15</v>
      </c>
      <c r="E20" s="10">
        <f t="shared" si="1"/>
        <v>158611.94999999998</v>
      </c>
      <c r="J20">
        <f>11660.26+2201.33</f>
        <v>13861.59</v>
      </c>
    </row>
    <row r="21" spans="1:10" ht="25.5">
      <c r="A21" s="22" t="s">
        <v>36</v>
      </c>
      <c r="B21" s="8" t="s">
        <v>37</v>
      </c>
      <c r="C21" s="8" t="s">
        <v>9</v>
      </c>
      <c r="D21" s="8">
        <v>0.52</v>
      </c>
      <c r="E21" s="10">
        <f t="shared" si="1"/>
        <v>38361.960000000006</v>
      </c>
    </row>
    <row r="22" spans="1:10">
      <c r="A22" s="7" t="s">
        <v>28</v>
      </c>
      <c r="B22" s="8" t="s">
        <v>8</v>
      </c>
      <c r="C22" s="8" t="s">
        <v>9</v>
      </c>
      <c r="D22" s="9">
        <v>2.98</v>
      </c>
      <c r="E22" s="10">
        <f t="shared" si="1"/>
        <v>219843.54</v>
      </c>
    </row>
    <row r="23" spans="1:10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1"/>
        <v>72297.539999999994</v>
      </c>
    </row>
    <row r="24" spans="1:10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1"/>
        <v>25820.55</v>
      </c>
    </row>
    <row r="25" spans="1:10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1"/>
        <v>72297.539999999994</v>
      </c>
    </row>
    <row r="26" spans="1:10">
      <c r="A26" s="22" t="s">
        <v>29</v>
      </c>
      <c r="B26" s="8" t="s">
        <v>8</v>
      </c>
      <c r="C26" s="8" t="s">
        <v>9</v>
      </c>
      <c r="D26" s="8">
        <v>2</v>
      </c>
      <c r="E26" s="10">
        <f t="shared" si="1"/>
        <v>147546</v>
      </c>
      <c r="G26" s="16"/>
      <c r="H26" s="16"/>
    </row>
    <row r="27" spans="1:10" ht="25.5">
      <c r="A27" s="22" t="s">
        <v>30</v>
      </c>
      <c r="B27" s="8" t="s">
        <v>35</v>
      </c>
      <c r="C27" s="8" t="s">
        <v>9</v>
      </c>
      <c r="D27" s="8">
        <v>0.15</v>
      </c>
      <c r="E27" s="10">
        <f t="shared" si="1"/>
        <v>11065.949999999999</v>
      </c>
      <c r="G27" s="16"/>
      <c r="H27" s="16"/>
    </row>
    <row r="28" spans="1:10">
      <c r="A28" s="22" t="s">
        <v>44</v>
      </c>
      <c r="B28" s="8" t="s">
        <v>37</v>
      </c>
      <c r="C28" s="8" t="s">
        <v>9</v>
      </c>
      <c r="D28" s="8">
        <v>1.61</v>
      </c>
      <c r="E28" s="10">
        <f t="shared" si="1"/>
        <v>118774.53</v>
      </c>
      <c r="G28" s="16"/>
      <c r="H28" s="16"/>
    </row>
    <row r="29" spans="1:10">
      <c r="A29" s="22" t="s">
        <v>40</v>
      </c>
      <c r="B29" s="8" t="s">
        <v>45</v>
      </c>
      <c r="C29" s="8" t="s">
        <v>38</v>
      </c>
      <c r="D29" s="8" t="s">
        <v>48</v>
      </c>
      <c r="E29" s="23">
        <v>130706.16</v>
      </c>
      <c r="G29" s="16"/>
      <c r="H29" s="16"/>
    </row>
    <row r="30" spans="1:10">
      <c r="A30" s="22" t="s">
        <v>41</v>
      </c>
      <c r="B30" s="8" t="s">
        <v>45</v>
      </c>
      <c r="C30" s="8" t="s">
        <v>38</v>
      </c>
      <c r="D30" s="8" t="s">
        <v>48</v>
      </c>
      <c r="E30" s="23">
        <v>83215.77</v>
      </c>
      <c r="G30" s="16"/>
      <c r="H30" s="16"/>
    </row>
    <row r="31" spans="1:10">
      <c r="A31" s="24" t="s">
        <v>54</v>
      </c>
      <c r="B31" s="25" t="s">
        <v>55</v>
      </c>
      <c r="C31" s="8" t="s">
        <v>38</v>
      </c>
      <c r="D31" s="25" t="s">
        <v>49</v>
      </c>
      <c r="E31" s="26">
        <v>9054</v>
      </c>
      <c r="G31" s="16"/>
      <c r="H31" s="16"/>
    </row>
    <row r="32" spans="1:10">
      <c r="A32" s="24" t="s">
        <v>54</v>
      </c>
      <c r="B32" s="25" t="s">
        <v>59</v>
      </c>
      <c r="C32" s="8" t="s">
        <v>38</v>
      </c>
      <c r="D32" s="25" t="s">
        <v>49</v>
      </c>
      <c r="E32" s="26">
        <v>1090</v>
      </c>
      <c r="G32" s="16"/>
      <c r="H32" s="16"/>
    </row>
    <row r="33" spans="1:8">
      <c r="A33" s="24" t="s">
        <v>54</v>
      </c>
      <c r="B33" s="25" t="s">
        <v>59</v>
      </c>
      <c r="C33" s="8" t="s">
        <v>38</v>
      </c>
      <c r="D33" s="25" t="s">
        <v>49</v>
      </c>
      <c r="E33" s="26">
        <v>1482</v>
      </c>
      <c r="G33" s="16"/>
      <c r="H33" s="16"/>
    </row>
    <row r="34" spans="1:8">
      <c r="A34" s="24" t="s">
        <v>58</v>
      </c>
      <c r="B34" s="25" t="s">
        <v>60</v>
      </c>
      <c r="C34" s="8" t="s">
        <v>38</v>
      </c>
      <c r="D34" s="25" t="s">
        <v>49</v>
      </c>
      <c r="E34" s="26">
        <v>1658</v>
      </c>
      <c r="G34" s="16"/>
      <c r="H34" s="16"/>
    </row>
    <row r="35" spans="1:8">
      <c r="A35" s="24" t="s">
        <v>66</v>
      </c>
      <c r="B35" s="25" t="s">
        <v>67</v>
      </c>
      <c r="C35" s="8" t="s">
        <v>38</v>
      </c>
      <c r="D35" s="25" t="s">
        <v>49</v>
      </c>
      <c r="E35" s="26">
        <v>1700</v>
      </c>
      <c r="G35" s="16"/>
      <c r="H35" s="16"/>
    </row>
    <row r="36" spans="1:8">
      <c r="A36" s="24" t="s">
        <v>68</v>
      </c>
      <c r="B36" s="25" t="s">
        <v>67</v>
      </c>
      <c r="C36" s="8" t="s">
        <v>38</v>
      </c>
      <c r="D36" s="25" t="s">
        <v>49</v>
      </c>
      <c r="E36" s="26">
        <v>29610</v>
      </c>
      <c r="G36" s="16"/>
      <c r="H36" s="16"/>
    </row>
    <row r="37" spans="1:8">
      <c r="A37" s="24" t="s">
        <v>69</v>
      </c>
      <c r="B37" s="25" t="s">
        <v>67</v>
      </c>
      <c r="C37" s="8" t="s">
        <v>38</v>
      </c>
      <c r="D37" s="25" t="s">
        <v>49</v>
      </c>
      <c r="E37" s="26">
        <v>63521.06</v>
      </c>
      <c r="G37" s="16"/>
      <c r="H37" s="16"/>
    </row>
    <row r="38" spans="1:8">
      <c r="A38" s="24" t="s">
        <v>70</v>
      </c>
      <c r="B38" s="25" t="s">
        <v>64</v>
      </c>
      <c r="C38" s="8" t="s">
        <v>38</v>
      </c>
      <c r="D38" s="25" t="s">
        <v>49</v>
      </c>
      <c r="E38" s="26">
        <v>22000</v>
      </c>
      <c r="G38" s="16"/>
      <c r="H38" s="16"/>
    </row>
    <row r="39" spans="1:8" ht="25.5">
      <c r="A39" s="24" t="s">
        <v>63</v>
      </c>
      <c r="B39" s="25" t="s">
        <v>64</v>
      </c>
      <c r="C39" s="8" t="s">
        <v>38</v>
      </c>
      <c r="D39" s="25" t="s">
        <v>49</v>
      </c>
      <c r="E39" s="26">
        <v>28200</v>
      </c>
      <c r="G39" s="16"/>
      <c r="H39" s="16"/>
    </row>
    <row r="40" spans="1:8" ht="19.5" thickBot="1">
      <c r="A40" s="11" t="s">
        <v>16</v>
      </c>
      <c r="B40" s="12"/>
      <c r="C40" s="12"/>
      <c r="D40" s="13"/>
      <c r="E40" s="14">
        <f>SUM(E12:E39)</f>
        <v>1581388.79</v>
      </c>
      <c r="G40" s="16"/>
      <c r="H40" s="16"/>
    </row>
    <row r="41" spans="1:8">
      <c r="A41" s="5"/>
      <c r="B41" s="5"/>
      <c r="C41" s="5"/>
      <c r="D41" s="5"/>
      <c r="E41" s="6"/>
    </row>
    <row r="42" spans="1:8" ht="33" customHeight="1">
      <c r="A42" s="37" t="s">
        <v>71</v>
      </c>
      <c r="B42" s="37"/>
      <c r="C42" s="37"/>
      <c r="D42" s="37"/>
      <c r="E42" s="37"/>
    </row>
    <row r="43" spans="1:8">
      <c r="A43" s="5"/>
      <c r="B43" s="5"/>
      <c r="C43" s="5"/>
      <c r="D43" s="5"/>
      <c r="E43" s="6"/>
    </row>
    <row r="44" spans="1:8" ht="15" customHeight="1">
      <c r="A44" s="37" t="s">
        <v>46</v>
      </c>
      <c r="B44" s="37"/>
      <c r="C44" s="37"/>
      <c r="D44" s="37"/>
      <c r="E44" s="37"/>
    </row>
    <row r="45" spans="1:8">
      <c r="A45" s="5"/>
      <c r="B45" s="5"/>
      <c r="C45" s="5"/>
      <c r="D45" s="5"/>
      <c r="E45" s="6"/>
    </row>
    <row r="46" spans="1:8">
      <c r="A46" s="38" t="s">
        <v>47</v>
      </c>
      <c r="B46" s="38"/>
      <c r="C46" s="38"/>
      <c r="D46" s="38"/>
      <c r="E46" s="38"/>
    </row>
    <row r="47" spans="1:8">
      <c r="A47" s="5"/>
      <c r="B47" s="5"/>
      <c r="C47" s="5"/>
      <c r="D47" s="5"/>
      <c r="E47" s="6"/>
    </row>
    <row r="48" spans="1:8" ht="33" customHeight="1">
      <c r="A48" s="37" t="s">
        <v>17</v>
      </c>
      <c r="B48" s="37"/>
      <c r="C48" s="37"/>
      <c r="D48" s="37"/>
      <c r="E48" s="37"/>
    </row>
    <row r="49" spans="1:5">
      <c r="A49" s="5"/>
      <c r="B49" s="5"/>
      <c r="C49" s="5"/>
      <c r="D49" s="5"/>
      <c r="E49" s="6"/>
    </row>
    <row r="50" spans="1:5">
      <c r="A50" s="5"/>
      <c r="B50" s="5"/>
      <c r="C50" s="5"/>
      <c r="D50" s="5"/>
      <c r="E50" s="6"/>
    </row>
    <row r="51" spans="1:5">
      <c r="A51" s="39" t="s">
        <v>18</v>
      </c>
      <c r="B51" s="39"/>
      <c r="C51" s="39"/>
      <c r="D51" s="39"/>
      <c r="E51" s="39"/>
    </row>
    <row r="52" spans="1:5">
      <c r="A52" s="5"/>
      <c r="B52" s="5"/>
      <c r="C52" s="5"/>
      <c r="D52" s="5"/>
      <c r="E52" s="6"/>
    </row>
    <row r="53" spans="1:5">
      <c r="A53" s="5" t="s">
        <v>50</v>
      </c>
      <c r="B53" s="5" t="s">
        <v>51</v>
      </c>
      <c r="C53" s="5"/>
      <c r="D53" s="5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19</v>
      </c>
      <c r="B56" s="5" t="s">
        <v>39</v>
      </c>
      <c r="C56" s="5"/>
      <c r="D56" s="5"/>
    </row>
    <row r="57" spans="1:5">
      <c r="A57" s="5"/>
      <c r="B57" s="38" t="s">
        <v>65</v>
      </c>
      <c r="C57" s="38"/>
      <c r="D57" s="38"/>
      <c r="E57" s="6" t="s">
        <v>21</v>
      </c>
    </row>
    <row r="58" spans="1:5">
      <c r="A58" s="5"/>
      <c r="B58" s="5"/>
      <c r="C58" s="5"/>
      <c r="D58" s="5"/>
      <c r="E58" s="6" t="s">
        <v>23</v>
      </c>
    </row>
    <row r="59" spans="1:5">
      <c r="A59" s="5"/>
      <c r="B59" s="5"/>
      <c r="C59" s="5"/>
      <c r="D59" s="5"/>
      <c r="E59" s="6"/>
    </row>
    <row r="60" spans="1:5">
      <c r="A60" s="5"/>
      <c r="B60" s="5"/>
      <c r="C60" s="5"/>
      <c r="D60" s="5"/>
      <c r="E60" s="6"/>
    </row>
    <row r="61" spans="1:5">
      <c r="A61" s="5" t="s">
        <v>24</v>
      </c>
      <c r="B61" s="5" t="s">
        <v>20</v>
      </c>
      <c r="C61" s="5"/>
      <c r="D61" s="5"/>
      <c r="E61" s="6" t="s">
        <v>21</v>
      </c>
    </row>
    <row r="62" spans="1:5">
      <c r="A62" s="5"/>
      <c r="B62" s="33" t="s">
        <v>22</v>
      </c>
      <c r="C62" s="33"/>
      <c r="D62" s="33"/>
      <c r="E62" s="6" t="s">
        <v>23</v>
      </c>
    </row>
  </sheetData>
  <mergeCells count="12">
    <mergeCell ref="B62:D62"/>
    <mergeCell ref="A1:E1"/>
    <mergeCell ref="A2:E2"/>
    <mergeCell ref="D4:E4"/>
    <mergeCell ref="A7:E7"/>
    <mergeCell ref="A9:E9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7"/>
  <sheetViews>
    <sheetView topLeftCell="A28" workbookViewId="0">
      <selection activeCell="H37" sqref="H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3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6" t="s">
        <v>57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42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43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8197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37</v>
      </c>
      <c r="C12" s="8" t="s">
        <v>9</v>
      </c>
      <c r="D12" s="9">
        <v>0.26</v>
      </c>
      <c r="E12" s="10">
        <f>D12*$G$10*6</f>
        <v>12787.320000000002</v>
      </c>
    </row>
    <row r="13" spans="1:7" ht="45.75" customHeight="1">
      <c r="A13" s="7" t="s">
        <v>31</v>
      </c>
      <c r="B13" s="8" t="s">
        <v>37</v>
      </c>
      <c r="C13" s="8" t="s">
        <v>9</v>
      </c>
      <c r="D13" s="9">
        <v>0.66</v>
      </c>
      <c r="E13" s="10">
        <f t="shared" ref="E13:E15" si="0">D13*$G$10*6</f>
        <v>32460.120000000003</v>
      </c>
    </row>
    <row r="14" spans="1:7" ht="54.75" customHeight="1">
      <c r="A14" s="22" t="s">
        <v>26</v>
      </c>
      <c r="B14" s="8" t="s">
        <v>37</v>
      </c>
      <c r="C14" s="8" t="s">
        <v>9</v>
      </c>
      <c r="D14" s="9">
        <v>0.52</v>
      </c>
      <c r="E14" s="10">
        <f t="shared" si="0"/>
        <v>25574.640000000003</v>
      </c>
    </row>
    <row r="15" spans="1:7" ht="38.25">
      <c r="A15" s="22" t="s">
        <v>25</v>
      </c>
      <c r="B15" s="8" t="s">
        <v>37</v>
      </c>
      <c r="C15" s="8" t="s">
        <v>9</v>
      </c>
      <c r="D15" s="9">
        <v>0.75</v>
      </c>
      <c r="E15" s="10">
        <f t="shared" si="0"/>
        <v>36886.5</v>
      </c>
    </row>
    <row r="16" spans="1:7" ht="38.25">
      <c r="A16" s="7" t="s">
        <v>32</v>
      </c>
      <c r="B16" s="8" t="s">
        <v>37</v>
      </c>
      <c r="C16" s="8" t="s">
        <v>9</v>
      </c>
      <c r="D16" s="27">
        <f>E16/6/G10</f>
        <v>1.8619555935098204</v>
      </c>
      <c r="E16" s="30">
        <v>91574.7</v>
      </c>
      <c r="G16" s="16"/>
    </row>
    <row r="17" spans="1:10" ht="25.5">
      <c r="A17" s="7" t="s">
        <v>33</v>
      </c>
      <c r="B17" s="8" t="s">
        <v>37</v>
      </c>
      <c r="C17" s="8" t="s">
        <v>9</v>
      </c>
      <c r="D17" s="27">
        <v>0.34</v>
      </c>
      <c r="E17" s="10">
        <f>D17*$G$10*6</f>
        <v>16721.88</v>
      </c>
      <c r="G17" s="16"/>
    </row>
    <row r="18" spans="1:10" ht="51">
      <c r="A18" s="7" t="s">
        <v>34</v>
      </c>
      <c r="B18" s="8" t="s">
        <v>37</v>
      </c>
      <c r="C18" s="8" t="s">
        <v>9</v>
      </c>
      <c r="D18" s="27">
        <v>0.1</v>
      </c>
      <c r="E18" s="10">
        <v>6814</v>
      </c>
    </row>
    <row r="19" spans="1:10">
      <c r="A19" s="7" t="s">
        <v>11</v>
      </c>
      <c r="B19" s="8" t="s">
        <v>37</v>
      </c>
      <c r="C19" s="8" t="s">
        <v>9</v>
      </c>
      <c r="D19" s="27">
        <v>0.15</v>
      </c>
      <c r="E19" s="10">
        <f t="shared" ref="E19:E28" si="1">D19*$G$10*6</f>
        <v>7377.2999999999993</v>
      </c>
    </row>
    <row r="20" spans="1:10" ht="25.5">
      <c r="A20" s="7" t="s">
        <v>10</v>
      </c>
      <c r="B20" s="8" t="s">
        <v>37</v>
      </c>
      <c r="C20" s="8" t="s">
        <v>9</v>
      </c>
      <c r="D20" s="8">
        <v>2.15</v>
      </c>
      <c r="E20" s="10">
        <f t="shared" si="1"/>
        <v>105741.29999999999</v>
      </c>
      <c r="J20">
        <f>11660.26+2201.33</f>
        <v>13861.59</v>
      </c>
    </row>
    <row r="21" spans="1:10" ht="25.5">
      <c r="A21" s="22" t="s">
        <v>36</v>
      </c>
      <c r="B21" s="8" t="s">
        <v>37</v>
      </c>
      <c r="C21" s="8" t="s">
        <v>9</v>
      </c>
      <c r="D21" s="8">
        <v>0.52</v>
      </c>
      <c r="E21" s="10">
        <f t="shared" si="1"/>
        <v>25574.640000000003</v>
      </c>
    </row>
    <row r="22" spans="1:10">
      <c r="A22" s="7" t="s">
        <v>28</v>
      </c>
      <c r="B22" s="8" t="s">
        <v>8</v>
      </c>
      <c r="C22" s="8" t="s">
        <v>9</v>
      </c>
      <c r="D22" s="9">
        <v>2.98</v>
      </c>
      <c r="E22" s="10">
        <f t="shared" si="1"/>
        <v>146562.36000000002</v>
      </c>
    </row>
    <row r="23" spans="1:10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1"/>
        <v>48198.36</v>
      </c>
    </row>
    <row r="24" spans="1:10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1"/>
        <v>17213.699999999997</v>
      </c>
    </row>
    <row r="25" spans="1:10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1"/>
        <v>48198.36</v>
      </c>
    </row>
    <row r="26" spans="1:10">
      <c r="A26" s="22" t="s">
        <v>29</v>
      </c>
      <c r="B26" s="8" t="s">
        <v>8</v>
      </c>
      <c r="C26" s="8" t="s">
        <v>9</v>
      </c>
      <c r="D26" s="8">
        <v>2</v>
      </c>
      <c r="E26" s="10">
        <f t="shared" si="1"/>
        <v>98364</v>
      </c>
      <c r="G26" s="16"/>
      <c r="H26" s="16"/>
    </row>
    <row r="27" spans="1:10" ht="25.5">
      <c r="A27" s="22" t="s">
        <v>30</v>
      </c>
      <c r="B27" s="8" t="s">
        <v>35</v>
      </c>
      <c r="C27" s="8" t="s">
        <v>9</v>
      </c>
      <c r="D27" s="8">
        <v>0.15</v>
      </c>
      <c r="E27" s="10">
        <f t="shared" si="1"/>
        <v>7377.2999999999993</v>
      </c>
      <c r="G27" s="16"/>
      <c r="H27" s="16"/>
    </row>
    <row r="28" spans="1:10">
      <c r="A28" s="22" t="s">
        <v>44</v>
      </c>
      <c r="B28" s="8" t="s">
        <v>37</v>
      </c>
      <c r="C28" s="8" t="s">
        <v>9</v>
      </c>
      <c r="D28" s="8">
        <v>1.61</v>
      </c>
      <c r="E28" s="10">
        <f t="shared" si="1"/>
        <v>79183.02</v>
      </c>
      <c r="G28" s="16"/>
      <c r="H28" s="16"/>
    </row>
    <row r="29" spans="1:10">
      <c r="A29" s="22" t="s">
        <v>40</v>
      </c>
      <c r="B29" s="8" t="s">
        <v>45</v>
      </c>
      <c r="C29" s="8" t="s">
        <v>38</v>
      </c>
      <c r="D29" s="8" t="s">
        <v>48</v>
      </c>
      <c r="E29" s="23">
        <v>90663.47</v>
      </c>
      <c r="G29" s="16"/>
      <c r="H29" s="16"/>
    </row>
    <row r="30" spans="1:10">
      <c r="A30" s="22" t="s">
        <v>41</v>
      </c>
      <c r="B30" s="8" t="s">
        <v>45</v>
      </c>
      <c r="C30" s="8" t="s">
        <v>38</v>
      </c>
      <c r="D30" s="8" t="s">
        <v>48</v>
      </c>
      <c r="E30" s="23">
        <v>60054.35</v>
      </c>
      <c r="G30" s="16"/>
      <c r="H30" s="16"/>
    </row>
    <row r="31" spans="1:10">
      <c r="A31" s="24" t="s">
        <v>54</v>
      </c>
      <c r="B31" s="25" t="s">
        <v>55</v>
      </c>
      <c r="C31" s="8" t="s">
        <v>38</v>
      </c>
      <c r="D31" s="25" t="s">
        <v>49</v>
      </c>
      <c r="E31" s="26">
        <v>9054</v>
      </c>
      <c r="G31" s="16"/>
      <c r="H31" s="16"/>
    </row>
    <row r="32" spans="1:10">
      <c r="A32" s="24" t="s">
        <v>54</v>
      </c>
      <c r="B32" s="25" t="s">
        <v>59</v>
      </c>
      <c r="C32" s="8" t="s">
        <v>38</v>
      </c>
      <c r="D32" s="25" t="s">
        <v>49</v>
      </c>
      <c r="E32" s="26">
        <v>1090</v>
      </c>
      <c r="G32" s="16"/>
      <c r="H32" s="16"/>
    </row>
    <row r="33" spans="1:8">
      <c r="A33" s="24" t="s">
        <v>54</v>
      </c>
      <c r="B33" s="25" t="s">
        <v>59</v>
      </c>
      <c r="C33" s="8" t="s">
        <v>38</v>
      </c>
      <c r="D33" s="25" t="s">
        <v>49</v>
      </c>
      <c r="E33" s="26">
        <v>1482</v>
      </c>
      <c r="G33" s="16"/>
      <c r="H33" s="16"/>
    </row>
    <row r="34" spans="1:8">
      <c r="A34" s="24" t="s">
        <v>58</v>
      </c>
      <c r="B34" s="25" t="s">
        <v>60</v>
      </c>
      <c r="C34" s="8" t="s">
        <v>38</v>
      </c>
      <c r="D34" s="25" t="s">
        <v>49</v>
      </c>
      <c r="E34" s="26">
        <v>1658</v>
      </c>
      <c r="G34" s="16"/>
      <c r="H34" s="16"/>
    </row>
    <row r="35" spans="1:8" ht="19.5" thickBot="1">
      <c r="A35" s="11" t="s">
        <v>16</v>
      </c>
      <c r="B35" s="12"/>
      <c r="C35" s="12"/>
      <c r="D35" s="13"/>
      <c r="E35" s="14">
        <f>SUM(E12:E34)</f>
        <v>970611.32</v>
      </c>
      <c r="G35" s="16"/>
      <c r="H35" s="16"/>
    </row>
    <row r="36" spans="1:8">
      <c r="A36" s="5"/>
      <c r="B36" s="5"/>
      <c r="C36" s="5"/>
      <c r="D36" s="5"/>
      <c r="E36" s="6"/>
    </row>
    <row r="37" spans="1:8" ht="33" customHeight="1">
      <c r="A37" s="37" t="s">
        <v>61</v>
      </c>
      <c r="B37" s="37"/>
      <c r="C37" s="37"/>
      <c r="D37" s="37"/>
      <c r="E37" s="37"/>
    </row>
    <row r="38" spans="1:8">
      <c r="A38" s="5"/>
      <c r="B38" s="5"/>
      <c r="C38" s="5"/>
      <c r="D38" s="5"/>
      <c r="E38" s="6"/>
    </row>
    <row r="39" spans="1:8" ht="15" customHeight="1">
      <c r="A39" s="37" t="s">
        <v>46</v>
      </c>
      <c r="B39" s="37"/>
      <c r="C39" s="37"/>
      <c r="D39" s="37"/>
      <c r="E39" s="37"/>
    </row>
    <row r="40" spans="1:8">
      <c r="A40" s="5"/>
      <c r="B40" s="5"/>
      <c r="C40" s="5"/>
      <c r="D40" s="5"/>
      <c r="E40" s="6"/>
    </row>
    <row r="41" spans="1:8">
      <c r="A41" s="38" t="s">
        <v>47</v>
      </c>
      <c r="B41" s="38"/>
      <c r="C41" s="38"/>
      <c r="D41" s="38"/>
      <c r="E41" s="38"/>
    </row>
    <row r="42" spans="1:8">
      <c r="A42" s="5"/>
      <c r="B42" s="5"/>
      <c r="C42" s="5"/>
      <c r="D42" s="5"/>
      <c r="E42" s="6"/>
    </row>
    <row r="43" spans="1:8" ht="33" customHeight="1">
      <c r="A43" s="37" t="s">
        <v>17</v>
      </c>
      <c r="B43" s="37"/>
      <c r="C43" s="37"/>
      <c r="D43" s="37"/>
      <c r="E43" s="37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39" t="s">
        <v>18</v>
      </c>
      <c r="B46" s="39"/>
      <c r="C46" s="39"/>
      <c r="D46" s="39"/>
      <c r="E46" s="39"/>
    </row>
    <row r="47" spans="1:8">
      <c r="A47" s="5"/>
      <c r="B47" s="5"/>
      <c r="C47" s="5"/>
      <c r="D47" s="5"/>
      <c r="E47" s="6"/>
    </row>
    <row r="48" spans="1:8">
      <c r="A48" s="5" t="s">
        <v>50</v>
      </c>
      <c r="B48" s="5" t="s">
        <v>51</v>
      </c>
      <c r="C48" s="5"/>
      <c r="D48" s="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19</v>
      </c>
      <c r="B51" s="5" t="s">
        <v>39</v>
      </c>
      <c r="C51" s="5"/>
      <c r="D51" s="5"/>
    </row>
    <row r="52" spans="1:5">
      <c r="A52" s="5"/>
      <c r="B52" s="38" t="s">
        <v>52</v>
      </c>
      <c r="C52" s="38"/>
      <c r="D52" s="38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/>
      <c r="B55" s="5"/>
      <c r="C55" s="5"/>
      <c r="D55" s="5"/>
      <c r="E55" s="6"/>
    </row>
    <row r="56" spans="1:5">
      <c r="A56" s="5" t="s">
        <v>24</v>
      </c>
      <c r="B56" s="5" t="s">
        <v>20</v>
      </c>
      <c r="C56" s="5"/>
      <c r="D56" s="5"/>
      <c r="E56" s="6" t="s">
        <v>21</v>
      </c>
    </row>
    <row r="57" spans="1:5">
      <c r="A57" s="5"/>
      <c r="B57" s="33" t="s">
        <v>22</v>
      </c>
      <c r="C57" s="33"/>
      <c r="D57" s="33"/>
      <c r="E57" s="6" t="s">
        <v>23</v>
      </c>
    </row>
  </sheetData>
  <mergeCells count="12">
    <mergeCell ref="B57:D57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4"/>
  <sheetViews>
    <sheetView topLeftCell="A22" workbookViewId="0">
      <selection activeCell="D37" sqref="D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3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6" t="s">
        <v>53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42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43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8197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37</v>
      </c>
      <c r="C12" s="8" t="s">
        <v>9</v>
      </c>
      <c r="D12" s="9">
        <v>0.26</v>
      </c>
      <c r="E12" s="10">
        <f>D12*$G$10*3</f>
        <v>6393.6600000000008</v>
      </c>
    </row>
    <row r="13" spans="1:7" ht="45.75" customHeight="1">
      <c r="A13" s="7" t="s">
        <v>31</v>
      </c>
      <c r="B13" s="8" t="s">
        <v>37</v>
      </c>
      <c r="C13" s="8" t="s">
        <v>9</v>
      </c>
      <c r="D13" s="9">
        <v>0.66</v>
      </c>
      <c r="E13" s="10">
        <f t="shared" ref="E13:E28" si="0">D13*$G$10*3</f>
        <v>16230.060000000001</v>
      </c>
    </row>
    <row r="14" spans="1:7" ht="54.75" customHeight="1">
      <c r="A14" s="22" t="s">
        <v>26</v>
      </c>
      <c r="B14" s="8" t="s">
        <v>37</v>
      </c>
      <c r="C14" s="8" t="s">
        <v>9</v>
      </c>
      <c r="D14" s="9">
        <v>0.52</v>
      </c>
      <c r="E14" s="10">
        <f t="shared" si="0"/>
        <v>12787.320000000002</v>
      </c>
    </row>
    <row r="15" spans="1:7" ht="38.25">
      <c r="A15" s="22" t="s">
        <v>25</v>
      </c>
      <c r="B15" s="8" t="s">
        <v>37</v>
      </c>
      <c r="C15" s="8" t="s">
        <v>9</v>
      </c>
      <c r="D15" s="9">
        <v>0.75</v>
      </c>
      <c r="E15" s="10">
        <f t="shared" si="0"/>
        <v>18443.25</v>
      </c>
    </row>
    <row r="16" spans="1:7" ht="38.25">
      <c r="A16" s="7" t="s">
        <v>32</v>
      </c>
      <c r="B16" s="8" t="s">
        <v>37</v>
      </c>
      <c r="C16" s="8" t="s">
        <v>9</v>
      </c>
      <c r="D16" s="27">
        <v>1.81</v>
      </c>
      <c r="E16" s="10">
        <v>45787.35</v>
      </c>
      <c r="G16" s="16"/>
    </row>
    <row r="17" spans="1:10" ht="25.5">
      <c r="A17" s="7" t="s">
        <v>33</v>
      </c>
      <c r="B17" s="8" t="s">
        <v>37</v>
      </c>
      <c r="C17" s="8" t="s">
        <v>9</v>
      </c>
      <c r="D17" s="27">
        <v>0.34</v>
      </c>
      <c r="E17" s="10">
        <f t="shared" si="0"/>
        <v>8360.94</v>
      </c>
      <c r="G17" s="16"/>
    </row>
    <row r="18" spans="1:10" ht="51">
      <c r="A18" s="7" t="s">
        <v>34</v>
      </c>
      <c r="B18" s="8" t="s">
        <v>37</v>
      </c>
      <c r="C18" s="8" t="s">
        <v>9</v>
      </c>
      <c r="D18" s="27">
        <v>0.1</v>
      </c>
      <c r="E18" s="10">
        <f t="shared" si="0"/>
        <v>2459.1000000000004</v>
      </c>
    </row>
    <row r="19" spans="1:10">
      <c r="A19" s="7" t="s">
        <v>11</v>
      </c>
      <c r="B19" s="8" t="s">
        <v>37</v>
      </c>
      <c r="C19" s="8" t="s">
        <v>9</v>
      </c>
      <c r="D19" s="27">
        <v>0.15</v>
      </c>
      <c r="E19" s="10">
        <f t="shared" si="0"/>
        <v>3688.6499999999996</v>
      </c>
    </row>
    <row r="20" spans="1:10" ht="25.5">
      <c r="A20" s="7" t="s">
        <v>10</v>
      </c>
      <c r="B20" s="8" t="s">
        <v>37</v>
      </c>
      <c r="C20" s="8" t="s">
        <v>9</v>
      </c>
      <c r="D20" s="8">
        <v>2.15</v>
      </c>
      <c r="E20" s="10">
        <f t="shared" si="0"/>
        <v>52870.649999999994</v>
      </c>
      <c r="J20">
        <f>11660.26+2201.33</f>
        <v>13861.59</v>
      </c>
    </row>
    <row r="21" spans="1:10" ht="25.5">
      <c r="A21" s="22" t="s">
        <v>36</v>
      </c>
      <c r="B21" s="8" t="s">
        <v>37</v>
      </c>
      <c r="C21" s="8" t="s">
        <v>9</v>
      </c>
      <c r="D21" s="8">
        <v>0.52</v>
      </c>
      <c r="E21" s="10">
        <f t="shared" si="0"/>
        <v>12787.320000000002</v>
      </c>
    </row>
    <row r="22" spans="1:10">
      <c r="A22" s="7" t="s">
        <v>28</v>
      </c>
      <c r="B22" s="8" t="s">
        <v>8</v>
      </c>
      <c r="C22" s="8" t="s">
        <v>9</v>
      </c>
      <c r="D22" s="9">
        <v>2.98</v>
      </c>
      <c r="E22" s="10">
        <f t="shared" si="0"/>
        <v>73281.180000000008</v>
      </c>
    </row>
    <row r="23" spans="1:10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0"/>
        <v>24099.18</v>
      </c>
    </row>
    <row r="24" spans="1:10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0"/>
        <v>8606.8499999999985</v>
      </c>
    </row>
    <row r="25" spans="1:10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0"/>
        <v>24099.18</v>
      </c>
    </row>
    <row r="26" spans="1:10">
      <c r="A26" s="22" t="s">
        <v>29</v>
      </c>
      <c r="B26" s="8" t="s">
        <v>8</v>
      </c>
      <c r="C26" s="8" t="s">
        <v>9</v>
      </c>
      <c r="D26" s="8">
        <v>2</v>
      </c>
      <c r="E26" s="10">
        <f t="shared" si="0"/>
        <v>49182</v>
      </c>
      <c r="G26" s="16"/>
      <c r="H26" s="16"/>
    </row>
    <row r="27" spans="1:10" ht="25.5">
      <c r="A27" s="22" t="s">
        <v>30</v>
      </c>
      <c r="B27" s="8" t="s">
        <v>35</v>
      </c>
      <c r="C27" s="8" t="s">
        <v>9</v>
      </c>
      <c r="D27" s="8">
        <v>0.15</v>
      </c>
      <c r="E27" s="10">
        <f t="shared" si="0"/>
        <v>3688.6499999999996</v>
      </c>
      <c r="G27" s="16"/>
      <c r="H27" s="16"/>
    </row>
    <row r="28" spans="1:10">
      <c r="A28" s="22" t="s">
        <v>44</v>
      </c>
      <c r="B28" s="8" t="s">
        <v>37</v>
      </c>
      <c r="C28" s="8" t="s">
        <v>9</v>
      </c>
      <c r="D28" s="8">
        <v>1.61</v>
      </c>
      <c r="E28" s="10">
        <f t="shared" si="0"/>
        <v>39591.51</v>
      </c>
      <c r="G28" s="16"/>
      <c r="H28" s="16"/>
    </row>
    <row r="29" spans="1:10">
      <c r="A29" s="22" t="s">
        <v>40</v>
      </c>
      <c r="B29" s="8" t="s">
        <v>45</v>
      </c>
      <c r="C29" s="8" t="s">
        <v>38</v>
      </c>
      <c r="D29" s="8" t="s">
        <v>48</v>
      </c>
      <c r="E29" s="23">
        <v>36324.58</v>
      </c>
      <c r="G29" s="16"/>
      <c r="H29" s="16"/>
    </row>
    <row r="30" spans="1:10">
      <c r="A30" s="22" t="s">
        <v>41</v>
      </c>
      <c r="B30" s="8" t="s">
        <v>45</v>
      </c>
      <c r="C30" s="8" t="s">
        <v>38</v>
      </c>
      <c r="D30" s="8" t="s">
        <v>48</v>
      </c>
      <c r="E30" s="23">
        <v>27414.79</v>
      </c>
      <c r="G30" s="16"/>
      <c r="H30" s="16"/>
    </row>
    <row r="31" spans="1:10">
      <c r="A31" s="24" t="s">
        <v>54</v>
      </c>
      <c r="B31" s="25" t="s">
        <v>55</v>
      </c>
      <c r="C31" s="8" t="s">
        <v>38</v>
      </c>
      <c r="D31" s="25" t="s">
        <v>49</v>
      </c>
      <c r="E31" s="26">
        <v>9054</v>
      </c>
      <c r="G31" s="16"/>
      <c r="H31" s="16"/>
    </row>
    <row r="32" spans="1:10" ht="19.5" thickBot="1">
      <c r="A32" s="11" t="s">
        <v>16</v>
      </c>
      <c r="B32" s="12"/>
      <c r="C32" s="12"/>
      <c r="D32" s="13"/>
      <c r="E32" s="14">
        <f>SUM(E12:E31)</f>
        <v>475150.22</v>
      </c>
      <c r="G32" s="16"/>
      <c r="H32" s="16"/>
    </row>
    <row r="33" spans="1:5">
      <c r="A33" s="5"/>
      <c r="B33" s="5"/>
      <c r="C33" s="5"/>
      <c r="D33" s="5"/>
      <c r="E33" s="6"/>
    </row>
    <row r="34" spans="1:5" ht="33" customHeight="1">
      <c r="A34" s="37" t="s">
        <v>56</v>
      </c>
      <c r="B34" s="37"/>
      <c r="C34" s="37"/>
      <c r="D34" s="37"/>
      <c r="E34" s="37"/>
    </row>
    <row r="35" spans="1:5">
      <c r="A35" s="5"/>
      <c r="B35" s="5"/>
      <c r="C35" s="5"/>
      <c r="D35" s="5"/>
      <c r="E35" s="6"/>
    </row>
    <row r="36" spans="1:5" ht="15" customHeight="1">
      <c r="A36" s="37" t="s">
        <v>46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38" t="s">
        <v>47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 ht="33" customHeight="1">
      <c r="A40" s="37" t="s">
        <v>17</v>
      </c>
      <c r="B40" s="37"/>
      <c r="C40" s="37"/>
      <c r="D40" s="37"/>
      <c r="E40" s="37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9" t="s">
        <v>18</v>
      </c>
      <c r="B43" s="39"/>
      <c r="C43" s="39"/>
      <c r="D43" s="39"/>
      <c r="E43" s="39"/>
    </row>
    <row r="44" spans="1:5">
      <c r="A44" s="5"/>
      <c r="B44" s="5"/>
      <c r="C44" s="5"/>
      <c r="D44" s="5"/>
      <c r="E44" s="6"/>
    </row>
    <row r="45" spans="1:5">
      <c r="A45" s="5" t="s">
        <v>50</v>
      </c>
      <c r="B45" s="5" t="s">
        <v>51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39</v>
      </c>
      <c r="C48" s="5"/>
      <c r="D48" s="5"/>
    </row>
    <row r="49" spans="1:5">
      <c r="A49" s="5"/>
      <c r="B49" s="38" t="s">
        <v>52</v>
      </c>
      <c r="C49" s="38"/>
      <c r="D49" s="38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33" t="s">
        <v>22</v>
      </c>
      <c r="C54" s="33"/>
      <c r="D54" s="33"/>
      <c r="E54" s="6" t="s">
        <v>23</v>
      </c>
    </row>
  </sheetData>
  <mergeCells count="12">
    <mergeCell ref="B54:D54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2025-03-11T06:13:52Z</cp:lastPrinted>
  <dcterms:created xsi:type="dcterms:W3CDTF">2017-03-13T08:54:22Z</dcterms:created>
  <dcterms:modified xsi:type="dcterms:W3CDTF">2025-03-11T06:30:50Z</dcterms:modified>
</cp:coreProperties>
</file>