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9" r:id="rId1"/>
    <sheet name="3 кв" sheetId="18" r:id="rId2"/>
    <sheet name="2 кв" sheetId="17" r:id="rId3"/>
    <sheet name="1 кв" sheetId="16" r:id="rId4"/>
  </sheets>
  <calcPr calcId="125725" iterateDelta="1E-4"/>
</workbook>
</file>

<file path=xl/calcChain.xml><?xml version="1.0" encoding="utf-8"?>
<calcChain xmlns="http://schemas.openxmlformats.org/spreadsheetml/2006/main">
  <c r="E12" i="19"/>
  <c r="E46"/>
  <c r="D26"/>
  <c r="E28"/>
  <c r="E27"/>
  <c r="E17"/>
  <c r="E18"/>
  <c r="E19"/>
  <c r="E20"/>
  <c r="E21"/>
  <c r="E22"/>
  <c r="E23"/>
  <c r="E24"/>
  <c r="E25"/>
  <c r="E16"/>
  <c r="D15"/>
  <c r="E14"/>
  <c r="E13"/>
  <c r="E11"/>
  <c r="E43" i="18"/>
  <c r="E17"/>
  <c r="E18"/>
  <c r="E19"/>
  <c r="E20"/>
  <c r="E21"/>
  <c r="E22"/>
  <c r="E23"/>
  <c r="E24"/>
  <c r="E25"/>
  <c r="E27"/>
  <c r="E28"/>
  <c r="E16"/>
  <c r="E14"/>
  <c r="E13"/>
  <c r="D15"/>
  <c r="D12"/>
  <c r="E11"/>
  <c r="E40" i="17"/>
  <c r="D15"/>
  <c r="D12"/>
  <c r="E14"/>
  <c r="E16"/>
  <c r="E17"/>
  <c r="E18"/>
  <c r="E19"/>
  <c r="E20"/>
  <c r="E21"/>
  <c r="E22"/>
  <c r="E23"/>
  <c r="E24"/>
  <c r="E25"/>
  <c r="E26"/>
  <c r="E27"/>
  <c r="E28"/>
  <c r="E13"/>
  <c r="E11"/>
  <c r="D12" i="16"/>
  <c r="E34"/>
  <c r="E26"/>
  <c r="E21"/>
  <c r="E22"/>
  <c r="E23"/>
  <c r="E24"/>
  <c r="E25"/>
  <c r="E27"/>
  <c r="E28"/>
  <c r="E11"/>
  <c r="E13"/>
  <c r="E14"/>
  <c r="E15"/>
  <c r="E16"/>
  <c r="E17"/>
  <c r="E18"/>
  <c r="E19"/>
  <c r="E20"/>
</calcChain>
</file>

<file path=xl/sharedStrings.xml><?xml version="1.0" encoding="utf-8"?>
<sst xmlns="http://schemas.openxmlformats.org/spreadsheetml/2006/main" count="532" uniqueCount="83">
  <si>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</si>
  <si>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</si>
  <si>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</si>
  <si>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</si>
  <si>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</si>
  <si>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</si>
  <si>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</si>
  <si>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</si>
  <si>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</si>
  <si>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</si>
  <si>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</si>
  <si>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</si>
  <si>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</si>
  <si>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</si>
  <si>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</si>
  <si>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</si>
  <si>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</si>
  <si>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</si>
  <si>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</si>
  <si>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</si>
  <si>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</si>
  <si>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</si>
  <si>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</si>
  <si>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</si>
  <si>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</si>
  <si>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</si>
  <si>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</si>
  <si>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</si>
  <si>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</si>
  <si>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Техническое обслуживание узла учета ИТП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</si>
  <si>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</si>
  <si>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№125у от 01.01.2015 г. услуги и выполненные работы по содержанию и текущему ремонту общего имущества в МКД расположенного по адресу Расковой,3</t>
  </si>
  <si>
    <t>Работы по содержанию мусоропровода</t>
  </si>
  <si>
    <t>Техобслуживание лифтов</t>
  </si>
  <si>
    <t>Техническое освидетельствование лифтов</t>
  </si>
  <si>
    <t>ИТОГО</t>
  </si>
  <si>
    <t>Работы, выполняемые в целях надлежащего содержания систем вентиляции и дымоудаления мкд</t>
  </si>
  <si>
    <t>руб</t>
  </si>
  <si>
    <t>по графику</t>
  </si>
  <si>
    <t>Уборка подъездов</t>
  </si>
  <si>
    <t>ОДН электроэнергия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</si>
  <si>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ул.Расковой,3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</si>
  <si>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Водоснабжение и водоотведение СОИ</t>
  </si>
  <si>
    <t>Генеральный директор ООО УК "Авантаж"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</si>
  <si>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</si>
  <si>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</si>
  <si>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</si>
  <si>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</si>
  <si>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</si>
  <si>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Ведение спецсчета</t>
  </si>
  <si>
    <t>Миткалов П.Н.</t>
  </si>
  <si>
    <t>Составил:</t>
  </si>
  <si>
    <t>Начальник ПЭО Лебедева О.И</t>
  </si>
  <si>
    <t>"01" апрель 2024 г</t>
  </si>
  <si>
    <t>Замена трубы</t>
  </si>
  <si>
    <t>Смена ламп и светильников</t>
  </si>
  <si>
    <t>январь</t>
  </si>
  <si>
    <t>февраль</t>
  </si>
  <si>
    <t>2. Всего за период с 01.01.2024 г по 31.03.2024 г. выполнено работ (оказанно услуг) на общую сумму 722357 (семьсот двадцать две тысячи триста пятьдесят семь) рублей 23 коп.</t>
  </si>
  <si>
    <t>"01" июля 2024 г</t>
  </si>
  <si>
    <t>Окраска ограждений</t>
  </si>
  <si>
    <t>июнь</t>
  </si>
  <si>
    <t>Замена трубы, крана в подвале</t>
  </si>
  <si>
    <t>Замена крана</t>
  </si>
  <si>
    <t>Установка скамеек</t>
  </si>
  <si>
    <t>Ремонт освещения</t>
  </si>
  <si>
    <t>апрель</t>
  </si>
  <si>
    <t>май</t>
  </si>
  <si>
    <t>июль</t>
  </si>
  <si>
    <t>2. Всего за период с 01.01.2024 г по 30.06.2024 г. выполнено работ (оказанно услуг) на общую сумму 1496915 (один миллион четыреста девяносто шесть тысяч девятьсот пятнадцать) рублей 92 коп.</t>
  </si>
  <si>
    <t>"01" октября 2024 г</t>
  </si>
  <si>
    <t>Ефимова Т.И.</t>
  </si>
  <si>
    <t>Смена ламп накаливания</t>
  </si>
  <si>
    <t>Замена колеса на контейнере</t>
  </si>
  <si>
    <t>сентябрь</t>
  </si>
  <si>
    <t>2. Всего за период с 01.01.2024 г по 30.09.2024 г. выполнено работ (оказанно услуг) на общую сумму 2314225 (два миллиона триста четырнадцать тысячи двести двадцать пять) рублей 40 коп.</t>
  </si>
  <si>
    <t>"01" января 2025 г</t>
  </si>
  <si>
    <t>Замена кранов в подвале</t>
  </si>
  <si>
    <t>Ремонт пола в подъезде</t>
  </si>
  <si>
    <t>октябрь</t>
  </si>
  <si>
    <t>Поверка прибора учета</t>
  </si>
  <si>
    <t>декабрь</t>
  </si>
  <si>
    <t>2. Всего за период с 01.01.2024 г по 31.12.2024 г. выполнено работ (оказанно услуг) на общую сумму 3012611 (три миллиона двенадцать тысяч шестьсот одиннадцать) рублей 82 коп.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</si>
</sst>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9" fillId="0" borderId="0" xfId="0" applyFont="1"/>
    <xf numFmtId="4" fontId="9" fillId="0" borderId="0" xfId="0" applyNumberFormat="1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2" fontId="7" fillId="0" borderId="2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"/>
  <sheetViews>
    <sheetView tabSelected="1" topLeftCell="A26" workbookViewId="0">
      <selection activeCell="A31" sqref="A31:A45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7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6" t="s">
        <v>2</v>
      </c>
      <c r="B4" s="1"/>
      <c r="C4" s="1"/>
      <c r="D4" s="40" t="s">
        <v>76</v>
      </c>
      <c r="E4" s="40"/>
    </row>
    <row r="5" spans="1:7">
      <c r="A5" s="1"/>
      <c r="B5" s="1"/>
      <c r="C5" s="1"/>
      <c r="D5" s="1"/>
      <c r="E5" s="2"/>
    </row>
    <row r="6" spans="1:7" ht="93" customHeight="1">
      <c r="A6" s="41" t="s">
        <v>41</v>
      </c>
      <c r="B6" s="41"/>
      <c r="C6" s="41"/>
      <c r="D6" s="41"/>
      <c r="E6" s="41"/>
    </row>
    <row r="7" spans="1:7">
      <c r="A7" s="3"/>
      <c r="B7" s="3"/>
      <c r="C7" s="3"/>
      <c r="D7" s="3"/>
      <c r="E7" s="4"/>
    </row>
    <row r="8" spans="1:7" ht="45.75" customHeight="1">
      <c r="A8" s="41" t="s">
        <v>31</v>
      </c>
      <c r="B8" s="41"/>
      <c r="C8" s="41"/>
      <c r="D8" s="41"/>
      <c r="E8" s="41"/>
    </row>
    <row r="9" spans="1:7" ht="15.75" thickBot="1">
      <c r="A9" s="5"/>
      <c r="B9" s="5"/>
      <c r="C9" s="5"/>
      <c r="D9" s="5"/>
      <c r="E9" s="6"/>
      <c r="G9">
        <v>10350.6</v>
      </c>
    </row>
    <row r="10" spans="1:7" ht="75">
      <c r="A10" s="17" t="s">
        <v>3</v>
      </c>
      <c r="B10" s="18" t="s">
        <v>4</v>
      </c>
      <c r="C10" s="18" t="s">
        <v>5</v>
      </c>
      <c r="D10" s="19" t="s">
        <v>6</v>
      </c>
      <c r="E10" s="20" t="s">
        <v>7</v>
      </c>
    </row>
    <row r="11" spans="1:7" ht="45.75" customHeight="1">
      <c r="A11" s="21" t="s">
        <v>27</v>
      </c>
      <c r="B11" s="8" t="s">
        <v>8</v>
      </c>
      <c r="C11" s="8" t="s">
        <v>9</v>
      </c>
      <c r="D11" s="9">
        <v>0.52</v>
      </c>
      <c r="E11" s="10">
        <f>D11*$G$9*12</f>
        <v>64587.744000000006</v>
      </c>
    </row>
    <row r="12" spans="1:7" ht="38.25">
      <c r="A12" s="7" t="s">
        <v>36</v>
      </c>
      <c r="B12" s="8" t="s">
        <v>8</v>
      </c>
      <c r="C12" s="8" t="s">
        <v>9</v>
      </c>
      <c r="D12" s="33">
        <v>0.43</v>
      </c>
      <c r="E12" s="10">
        <f>D12*$G$9*12</f>
        <v>53409.095999999998</v>
      </c>
      <c r="G12" s="16"/>
    </row>
    <row r="13" spans="1:7" ht="54.75" customHeight="1">
      <c r="A13" s="22" t="s">
        <v>26</v>
      </c>
      <c r="B13" s="8" t="s">
        <v>8</v>
      </c>
      <c r="C13" s="8" t="s">
        <v>9</v>
      </c>
      <c r="D13" s="9">
        <v>0.79</v>
      </c>
      <c r="E13" s="10">
        <f>D13*$G$9*12</f>
        <v>98123.688000000009</v>
      </c>
    </row>
    <row r="14" spans="1:7" ht="38.25">
      <c r="A14" s="22" t="s">
        <v>25</v>
      </c>
      <c r="B14" s="8" t="s">
        <v>8</v>
      </c>
      <c r="C14" s="8" t="s">
        <v>9</v>
      </c>
      <c r="D14" s="9">
        <v>1.08</v>
      </c>
      <c r="E14" s="10">
        <f>D14*$G$9*12</f>
        <v>134143.77600000001</v>
      </c>
    </row>
    <row r="15" spans="1:7" ht="51">
      <c r="A15" s="7" t="s">
        <v>30</v>
      </c>
      <c r="B15" s="8" t="s">
        <v>8</v>
      </c>
      <c r="C15" s="8" t="s">
        <v>9</v>
      </c>
      <c r="D15" s="33">
        <f>E15/12/G9</f>
        <v>6.8466240282366878E-2</v>
      </c>
      <c r="E15" s="34">
        <v>8504</v>
      </c>
      <c r="G15" s="16"/>
    </row>
    <row r="16" spans="1:7">
      <c r="A16" s="7" t="s">
        <v>11</v>
      </c>
      <c r="B16" s="8" t="s">
        <v>8</v>
      </c>
      <c r="C16" s="8" t="s">
        <v>9</v>
      </c>
      <c r="D16" s="9">
        <v>0.14000000000000001</v>
      </c>
      <c r="E16" s="10">
        <f>D16*$G$9*12</f>
        <v>17389.008000000002</v>
      </c>
      <c r="G16" s="16"/>
    </row>
    <row r="17" spans="1:8" ht="25.5">
      <c r="A17" s="7" t="s">
        <v>10</v>
      </c>
      <c r="B17" s="8" t="s">
        <v>38</v>
      </c>
      <c r="C17" s="8" t="s">
        <v>9</v>
      </c>
      <c r="D17" s="8">
        <v>3.82</v>
      </c>
      <c r="E17" s="10">
        <f t="shared" ref="E17:E25" si="0">D17*$G$9*12</f>
        <v>474471.50400000002</v>
      </c>
    </row>
    <row r="18" spans="1:8">
      <c r="A18" s="7" t="s">
        <v>28</v>
      </c>
      <c r="B18" s="8" t="s">
        <v>8</v>
      </c>
      <c r="C18" s="8" t="s">
        <v>9</v>
      </c>
      <c r="D18" s="9">
        <v>3.48</v>
      </c>
      <c r="E18" s="10">
        <f t="shared" si="0"/>
        <v>432241.05600000004</v>
      </c>
    </row>
    <row r="19" spans="1:8" ht="18" customHeight="1">
      <c r="A19" s="22" t="s">
        <v>32</v>
      </c>
      <c r="B19" s="8" t="s">
        <v>38</v>
      </c>
      <c r="C19" s="8" t="s">
        <v>9</v>
      </c>
      <c r="D19" s="9">
        <v>1.61</v>
      </c>
      <c r="E19" s="10">
        <f t="shared" si="0"/>
        <v>199973.592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121723.056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75766.391999999993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43472.520000000004</v>
      </c>
    </row>
    <row r="23" spans="1:8" ht="25.5">
      <c r="A23" s="7" t="s">
        <v>16</v>
      </c>
      <c r="B23" s="8" t="s">
        <v>8</v>
      </c>
      <c r="C23" s="8" t="s">
        <v>9</v>
      </c>
      <c r="D23" s="8">
        <v>1.5</v>
      </c>
      <c r="E23" s="10">
        <f t="shared" si="0"/>
        <v>186310.80000000002</v>
      </c>
    </row>
    <row r="24" spans="1:8" ht="25.5">
      <c r="A24" s="22" t="s">
        <v>29</v>
      </c>
      <c r="B24" s="8" t="s">
        <v>8</v>
      </c>
      <c r="C24" s="8" t="s">
        <v>9</v>
      </c>
      <c r="D24" s="30">
        <v>0.21</v>
      </c>
      <c r="E24" s="10">
        <f t="shared" si="0"/>
        <v>26083.512000000002</v>
      </c>
      <c r="G24" s="16"/>
      <c r="H24" s="16"/>
    </row>
    <row r="25" spans="1:8">
      <c r="A25" s="22" t="s">
        <v>33</v>
      </c>
      <c r="B25" s="8" t="s">
        <v>8</v>
      </c>
      <c r="C25" s="8" t="s">
        <v>9</v>
      </c>
      <c r="D25" s="8">
        <v>2.36</v>
      </c>
      <c r="E25" s="10">
        <f t="shared" si="0"/>
        <v>293128.99200000003</v>
      </c>
      <c r="G25" s="16"/>
      <c r="H25" s="16"/>
    </row>
    <row r="26" spans="1:8" ht="25.5">
      <c r="A26" s="22" t="s">
        <v>34</v>
      </c>
      <c r="B26" s="8" t="s">
        <v>8</v>
      </c>
      <c r="C26" s="8" t="s">
        <v>9</v>
      </c>
      <c r="D26" s="30">
        <f>E26/12/G9</f>
        <v>0.13602271043868633</v>
      </c>
      <c r="E26" s="34">
        <v>16895</v>
      </c>
      <c r="G26" s="16"/>
      <c r="H26" s="16"/>
    </row>
    <row r="27" spans="1:8">
      <c r="A27" s="22" t="s">
        <v>39</v>
      </c>
      <c r="B27" s="8" t="s">
        <v>38</v>
      </c>
      <c r="C27" s="8" t="s">
        <v>9</v>
      </c>
      <c r="D27" s="8">
        <v>1.49</v>
      </c>
      <c r="E27" s="10">
        <f>D27*$G$9*12</f>
        <v>185068.728</v>
      </c>
      <c r="G27" s="16"/>
      <c r="H27" s="16"/>
    </row>
    <row r="28" spans="1:8">
      <c r="A28" s="22" t="s">
        <v>49</v>
      </c>
      <c r="B28" s="8" t="s">
        <v>44</v>
      </c>
      <c r="C28" s="8" t="s">
        <v>9</v>
      </c>
      <c r="D28" s="8">
        <v>0.5</v>
      </c>
      <c r="E28" s="10">
        <f>D28*$G$9*12</f>
        <v>62103.600000000006</v>
      </c>
      <c r="G28" s="16"/>
      <c r="H28" s="16"/>
    </row>
    <row r="29" spans="1:8">
      <c r="A29" s="22" t="s">
        <v>42</v>
      </c>
      <c r="B29" s="8" t="s">
        <v>44</v>
      </c>
      <c r="C29" s="8" t="s">
        <v>37</v>
      </c>
      <c r="D29" s="8" t="s">
        <v>47</v>
      </c>
      <c r="E29" s="10">
        <v>172544.65</v>
      </c>
      <c r="G29" s="16"/>
      <c r="H29" s="16"/>
    </row>
    <row r="30" spans="1:8">
      <c r="A30" s="22" t="s">
        <v>40</v>
      </c>
      <c r="B30" s="8" t="s">
        <v>44</v>
      </c>
      <c r="C30" s="8" t="s">
        <v>37</v>
      </c>
      <c r="D30" s="8" t="s">
        <v>47</v>
      </c>
      <c r="E30" s="10">
        <v>189062.09</v>
      </c>
      <c r="G30" s="16"/>
      <c r="H30" s="16"/>
    </row>
    <row r="31" spans="1:8">
      <c r="A31" s="27" t="s">
        <v>54</v>
      </c>
      <c r="B31" s="28" t="s">
        <v>56</v>
      </c>
      <c r="C31" s="8" t="s">
        <v>37</v>
      </c>
      <c r="D31" s="28" t="s">
        <v>48</v>
      </c>
      <c r="E31" s="29">
        <v>933</v>
      </c>
      <c r="G31" s="16"/>
      <c r="H31" s="16"/>
    </row>
    <row r="32" spans="1:8">
      <c r="A32" s="27" t="s">
        <v>54</v>
      </c>
      <c r="B32" s="28" t="s">
        <v>56</v>
      </c>
      <c r="C32" s="8" t="s">
        <v>37</v>
      </c>
      <c r="D32" s="28" t="s">
        <v>48</v>
      </c>
      <c r="E32" s="29">
        <v>1056</v>
      </c>
      <c r="G32" s="16"/>
      <c r="H32" s="16"/>
    </row>
    <row r="33" spans="1:8">
      <c r="A33" s="27" t="s">
        <v>55</v>
      </c>
      <c r="B33" s="28" t="s">
        <v>57</v>
      </c>
      <c r="C33" s="8" t="s">
        <v>37</v>
      </c>
      <c r="D33" s="28" t="s">
        <v>48</v>
      </c>
      <c r="E33" s="29">
        <v>2815</v>
      </c>
      <c r="G33" s="16"/>
      <c r="H33" s="16"/>
    </row>
    <row r="34" spans="1:8">
      <c r="A34" s="27" t="s">
        <v>60</v>
      </c>
      <c r="B34" s="28" t="s">
        <v>61</v>
      </c>
      <c r="C34" s="8" t="s">
        <v>37</v>
      </c>
      <c r="D34" s="28" t="s">
        <v>48</v>
      </c>
      <c r="E34" s="29">
        <v>44034</v>
      </c>
      <c r="G34" s="16"/>
      <c r="H34" s="16"/>
    </row>
    <row r="35" spans="1:8">
      <c r="A35" s="27" t="s">
        <v>62</v>
      </c>
      <c r="B35" s="28" t="s">
        <v>66</v>
      </c>
      <c r="C35" s="8" t="s">
        <v>37</v>
      </c>
      <c r="D35" s="28" t="s">
        <v>48</v>
      </c>
      <c r="E35" s="29">
        <v>5868</v>
      </c>
      <c r="G35" s="16"/>
      <c r="H35" s="16"/>
    </row>
    <row r="36" spans="1:8">
      <c r="A36" s="27" t="s">
        <v>63</v>
      </c>
      <c r="B36" s="28" t="s">
        <v>67</v>
      </c>
      <c r="C36" s="8" t="s">
        <v>37</v>
      </c>
      <c r="D36" s="28" t="s">
        <v>48</v>
      </c>
      <c r="E36" s="29">
        <v>693</v>
      </c>
      <c r="G36" s="16"/>
      <c r="H36" s="16"/>
    </row>
    <row r="37" spans="1:8">
      <c r="A37" s="27" t="s">
        <v>64</v>
      </c>
      <c r="B37" s="28" t="s">
        <v>67</v>
      </c>
      <c r="C37" s="8" t="s">
        <v>37</v>
      </c>
      <c r="D37" s="28" t="s">
        <v>48</v>
      </c>
      <c r="E37" s="29">
        <v>59900</v>
      </c>
      <c r="G37" s="16"/>
      <c r="H37" s="16"/>
    </row>
    <row r="38" spans="1:8">
      <c r="A38" s="27" t="s">
        <v>65</v>
      </c>
      <c r="B38" s="28" t="s">
        <v>61</v>
      </c>
      <c r="C38" s="8" t="s">
        <v>37</v>
      </c>
      <c r="D38" s="28" t="s">
        <v>48</v>
      </c>
      <c r="E38" s="29">
        <v>2804</v>
      </c>
      <c r="G38" s="16"/>
      <c r="H38" s="16"/>
    </row>
    <row r="39" spans="1:8">
      <c r="A39" s="27" t="s">
        <v>54</v>
      </c>
      <c r="B39" s="28" t="s">
        <v>68</v>
      </c>
      <c r="C39" s="8" t="s">
        <v>37</v>
      </c>
      <c r="D39" s="28" t="s">
        <v>48</v>
      </c>
      <c r="E39" s="29">
        <v>6876</v>
      </c>
      <c r="G39" s="16"/>
      <c r="H39" s="16"/>
    </row>
    <row r="40" spans="1:8">
      <c r="A40" s="27" t="s">
        <v>72</v>
      </c>
      <c r="B40" s="28" t="s">
        <v>74</v>
      </c>
      <c r="C40" s="8" t="s">
        <v>37</v>
      </c>
      <c r="D40" s="28" t="s">
        <v>48</v>
      </c>
      <c r="E40" s="29">
        <v>1210</v>
      </c>
      <c r="G40" s="16"/>
      <c r="H40" s="16"/>
    </row>
    <row r="41" spans="1:8">
      <c r="A41" s="27" t="s">
        <v>65</v>
      </c>
      <c r="B41" s="28" t="s">
        <v>74</v>
      </c>
      <c r="C41" s="8" t="s">
        <v>37</v>
      </c>
      <c r="D41" s="28" t="s">
        <v>48</v>
      </c>
      <c r="E41" s="29">
        <v>1715</v>
      </c>
      <c r="G41" s="16"/>
      <c r="H41" s="16"/>
    </row>
    <row r="42" spans="1:8">
      <c r="A42" s="27" t="s">
        <v>73</v>
      </c>
      <c r="B42" s="28" t="s">
        <v>74</v>
      </c>
      <c r="C42" s="8" t="s">
        <v>37</v>
      </c>
      <c r="D42" s="28" t="s">
        <v>48</v>
      </c>
      <c r="E42" s="29">
        <v>3289</v>
      </c>
      <c r="G42" s="16"/>
      <c r="H42" s="16"/>
    </row>
    <row r="43" spans="1:8">
      <c r="A43" s="27" t="s">
        <v>77</v>
      </c>
      <c r="B43" s="28" t="s">
        <v>79</v>
      </c>
      <c r="C43" s="8" t="s">
        <v>37</v>
      </c>
      <c r="D43" s="28" t="s">
        <v>48</v>
      </c>
      <c r="E43" s="29">
        <v>10855</v>
      </c>
      <c r="G43" s="16"/>
      <c r="H43" s="16"/>
    </row>
    <row r="44" spans="1:8">
      <c r="A44" s="27" t="s">
        <v>78</v>
      </c>
      <c r="B44" s="28" t="s">
        <v>79</v>
      </c>
      <c r="C44" s="8" t="s">
        <v>37</v>
      </c>
      <c r="D44" s="28" t="s">
        <v>48</v>
      </c>
      <c r="E44" s="29">
        <v>1800</v>
      </c>
      <c r="G44" s="16"/>
      <c r="H44" s="16"/>
    </row>
    <row r="45" spans="1:8">
      <c r="A45" s="27" t="s">
        <v>80</v>
      </c>
      <c r="B45" s="28" t="s">
        <v>81</v>
      </c>
      <c r="C45" s="8" t="s">
        <v>37</v>
      </c>
      <c r="D45" s="28" t="s">
        <v>48</v>
      </c>
      <c r="E45" s="29">
        <v>13620.11</v>
      </c>
      <c r="G45" s="16"/>
      <c r="H45" s="16"/>
    </row>
    <row r="46" spans="1:8" ht="19.5" thickBot="1">
      <c r="A46" s="12" t="s">
        <v>35</v>
      </c>
      <c r="B46" s="13"/>
      <c r="C46" s="26" t="s">
        <v>37</v>
      </c>
      <c r="D46" s="23"/>
      <c r="E46" s="14">
        <f>SUM(E11:E45)</f>
        <v>3012470.9140000003</v>
      </c>
      <c r="G46" s="16"/>
      <c r="H46" s="16"/>
    </row>
    <row r="47" spans="1:8">
      <c r="A47" s="5"/>
      <c r="B47" s="5"/>
      <c r="C47" s="5"/>
      <c r="D47" s="5"/>
      <c r="E47" s="6"/>
    </row>
    <row r="48" spans="1:8" ht="33" customHeight="1">
      <c r="A48" s="41" t="s">
        <v>82</v>
      </c>
      <c r="B48" s="41"/>
      <c r="C48" s="41"/>
      <c r="D48" s="41"/>
      <c r="E48" s="41"/>
    </row>
    <row r="49" spans="1:5">
      <c r="A49" s="24"/>
      <c r="B49" s="24"/>
      <c r="C49" s="24"/>
      <c r="D49" s="24"/>
      <c r="E49" s="25"/>
    </row>
    <row r="50" spans="1:5" ht="15" customHeight="1">
      <c r="A50" s="41" t="s">
        <v>45</v>
      </c>
      <c r="B50" s="41"/>
      <c r="C50" s="41"/>
      <c r="D50" s="41"/>
      <c r="E50" s="41"/>
    </row>
    <row r="51" spans="1:5">
      <c r="A51" s="5"/>
      <c r="B51" s="5"/>
      <c r="C51" s="5"/>
      <c r="D51" s="5"/>
      <c r="E51" s="6"/>
    </row>
    <row r="52" spans="1:5">
      <c r="A52" s="42" t="s">
        <v>46</v>
      </c>
      <c r="B52" s="42"/>
      <c r="C52" s="42"/>
      <c r="D52" s="42"/>
      <c r="E52" s="42"/>
    </row>
    <row r="53" spans="1:5">
      <c r="A53" s="5"/>
      <c r="B53" s="5"/>
      <c r="C53" s="5"/>
      <c r="D53" s="5"/>
      <c r="E53" s="6"/>
    </row>
    <row r="54" spans="1:5" ht="33" customHeight="1">
      <c r="A54" s="41" t="s">
        <v>17</v>
      </c>
      <c r="B54" s="41"/>
      <c r="C54" s="41"/>
      <c r="D54" s="41"/>
      <c r="E54" s="41"/>
    </row>
    <row r="55" spans="1:5">
      <c r="A55" s="5"/>
      <c r="B55" s="5"/>
      <c r="C55" s="5"/>
      <c r="D55" s="5"/>
      <c r="E55" s="6"/>
    </row>
    <row r="56" spans="1:5">
      <c r="A56" s="5"/>
      <c r="B56" s="5"/>
      <c r="C56" s="5"/>
      <c r="D56" s="5"/>
      <c r="E56" s="6"/>
    </row>
    <row r="57" spans="1:5">
      <c r="A57" s="43" t="s">
        <v>18</v>
      </c>
      <c r="B57" s="43"/>
      <c r="C57" s="43"/>
      <c r="D57" s="43"/>
      <c r="E57" s="43"/>
    </row>
    <row r="58" spans="1:5">
      <c r="A58" s="5"/>
      <c r="B58" s="5"/>
      <c r="C58" s="5"/>
      <c r="D58" s="5"/>
      <c r="E58" s="6"/>
    </row>
    <row r="59" spans="1:5">
      <c r="A59" s="5" t="s">
        <v>51</v>
      </c>
      <c r="B59" s="5" t="s">
        <v>52</v>
      </c>
      <c r="C59" s="5"/>
      <c r="D59" s="5"/>
      <c r="E59" s="6" t="s">
        <v>21</v>
      </c>
    </row>
    <row r="60" spans="1:5">
      <c r="A60" s="5"/>
      <c r="B60" s="5"/>
      <c r="C60" s="5"/>
      <c r="D60" s="5"/>
      <c r="E60" s="6" t="s">
        <v>23</v>
      </c>
    </row>
    <row r="61" spans="1:5">
      <c r="A61" s="5"/>
      <c r="B61" s="5"/>
      <c r="C61" s="5"/>
      <c r="D61" s="5"/>
      <c r="E61" s="6"/>
    </row>
    <row r="62" spans="1:5">
      <c r="A62" s="5" t="s">
        <v>19</v>
      </c>
      <c r="B62" s="5" t="s">
        <v>43</v>
      </c>
      <c r="C62" s="5"/>
      <c r="D62" s="5"/>
    </row>
    <row r="63" spans="1:5">
      <c r="A63" s="5"/>
      <c r="B63" s="42" t="s">
        <v>71</v>
      </c>
      <c r="C63" s="42"/>
      <c r="D63" s="42"/>
      <c r="E63" s="6" t="s">
        <v>21</v>
      </c>
    </row>
    <row r="64" spans="1:5">
      <c r="A64" s="5"/>
      <c r="B64" s="5"/>
      <c r="C64" s="5"/>
      <c r="D64" s="5"/>
      <c r="E64" s="6" t="s">
        <v>23</v>
      </c>
    </row>
    <row r="65" spans="1:5">
      <c r="A65" s="5"/>
      <c r="B65" s="5"/>
      <c r="C65" s="5"/>
      <c r="D65" s="5"/>
      <c r="E65" s="6"/>
    </row>
    <row r="66" spans="1:5">
      <c r="A66" s="5" t="s">
        <v>24</v>
      </c>
      <c r="B66" s="5" t="s">
        <v>20</v>
      </c>
      <c r="C66" s="5"/>
      <c r="D66" s="5"/>
      <c r="E66" s="6" t="s">
        <v>21</v>
      </c>
    </row>
    <row r="67" spans="1:5">
      <c r="A67" s="5"/>
      <c r="B67" s="37" t="s">
        <v>22</v>
      </c>
      <c r="C67" s="37"/>
      <c r="D67" s="37"/>
      <c r="E67" s="6" t="s">
        <v>23</v>
      </c>
    </row>
    <row r="68" spans="1:5">
      <c r="A68" s="5"/>
      <c r="B68" s="5"/>
      <c r="C68" s="5"/>
      <c r="D68" s="5"/>
      <c r="E68" s="6"/>
    </row>
  </sheetData>
  <mergeCells count="12">
    <mergeCell ref="B67:D67"/>
    <mergeCell ref="A1:E1"/>
    <mergeCell ref="A2:E2"/>
    <mergeCell ref="D4:E4"/>
    <mergeCell ref="A6:E6"/>
    <mergeCell ref="A8:E8"/>
    <mergeCell ref="A48:E48"/>
    <mergeCell ref="A50:E50"/>
    <mergeCell ref="A52:E52"/>
    <mergeCell ref="A54:E54"/>
    <mergeCell ref="A57:E57"/>
    <mergeCell ref="B63:D63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5"/>
  <sheetViews>
    <sheetView topLeftCell="A43" workbookViewId="0">
      <selection activeCell="B60" sqref="B60:D60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7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5" t="s">
        <v>2</v>
      </c>
      <c r="B4" s="1"/>
      <c r="C4" s="1"/>
      <c r="D4" s="40" t="s">
        <v>70</v>
      </c>
      <c r="E4" s="40"/>
    </row>
    <row r="5" spans="1:7">
      <c r="A5" s="1"/>
      <c r="B5" s="1"/>
      <c r="C5" s="1"/>
      <c r="D5" s="1"/>
      <c r="E5" s="2"/>
    </row>
    <row r="6" spans="1:7" ht="93" customHeight="1">
      <c r="A6" s="41" t="s">
        <v>41</v>
      </c>
      <c r="B6" s="41"/>
      <c r="C6" s="41"/>
      <c r="D6" s="41"/>
      <c r="E6" s="41"/>
    </row>
    <row r="7" spans="1:7">
      <c r="A7" s="3"/>
      <c r="B7" s="3"/>
      <c r="C7" s="3"/>
      <c r="D7" s="3"/>
      <c r="E7" s="4"/>
    </row>
    <row r="8" spans="1:7" ht="45.75" customHeight="1">
      <c r="A8" s="41" t="s">
        <v>31</v>
      </c>
      <c r="B8" s="41"/>
      <c r="C8" s="41"/>
      <c r="D8" s="41"/>
      <c r="E8" s="41"/>
    </row>
    <row r="9" spans="1:7" ht="15.75" thickBot="1">
      <c r="A9" s="5"/>
      <c r="B9" s="5"/>
      <c r="C9" s="5"/>
      <c r="D9" s="5"/>
      <c r="E9" s="6"/>
      <c r="G9">
        <v>10350.6</v>
      </c>
    </row>
    <row r="10" spans="1:7" ht="75">
      <c r="A10" s="17" t="s">
        <v>3</v>
      </c>
      <c r="B10" s="18" t="s">
        <v>4</v>
      </c>
      <c r="C10" s="18" t="s">
        <v>5</v>
      </c>
      <c r="D10" s="19" t="s">
        <v>6</v>
      </c>
      <c r="E10" s="20" t="s">
        <v>7</v>
      </c>
    </row>
    <row r="11" spans="1:7" ht="45.75" customHeight="1">
      <c r="A11" s="21" t="s">
        <v>27</v>
      </c>
      <c r="B11" s="8" t="s">
        <v>8</v>
      </c>
      <c r="C11" s="8" t="s">
        <v>9</v>
      </c>
      <c r="D11" s="9">
        <v>0.52</v>
      </c>
      <c r="E11" s="10">
        <f>D11*$G$9*9</f>
        <v>48440.808000000005</v>
      </c>
    </row>
    <row r="12" spans="1:7" ht="38.25">
      <c r="A12" s="7" t="s">
        <v>36</v>
      </c>
      <c r="B12" s="8" t="s">
        <v>8</v>
      </c>
      <c r="C12" s="8" t="s">
        <v>9</v>
      </c>
      <c r="D12" s="33">
        <f>E12/9/G9</f>
        <v>0.30916082159488339</v>
      </c>
      <c r="E12" s="34">
        <v>28800</v>
      </c>
      <c r="G12" s="16"/>
    </row>
    <row r="13" spans="1:7" ht="54.75" customHeight="1">
      <c r="A13" s="22" t="s">
        <v>26</v>
      </c>
      <c r="B13" s="8" t="s">
        <v>8</v>
      </c>
      <c r="C13" s="8" t="s">
        <v>9</v>
      </c>
      <c r="D13" s="9">
        <v>0.79</v>
      </c>
      <c r="E13" s="10">
        <f>D13*$G$9*9</f>
        <v>73592.766000000003</v>
      </c>
    </row>
    <row r="14" spans="1:7" ht="38.25">
      <c r="A14" s="22" t="s">
        <v>25</v>
      </c>
      <c r="B14" s="8" t="s">
        <v>8</v>
      </c>
      <c r="C14" s="8" t="s">
        <v>9</v>
      </c>
      <c r="D14" s="9">
        <v>1.08</v>
      </c>
      <c r="E14" s="10">
        <f>D14*$G$9*9</f>
        <v>100607.83200000001</v>
      </c>
    </row>
    <row r="15" spans="1:7" ht="51">
      <c r="A15" s="7" t="s">
        <v>30</v>
      </c>
      <c r="B15" s="8" t="s">
        <v>8</v>
      </c>
      <c r="C15" s="8" t="s">
        <v>9</v>
      </c>
      <c r="D15" s="33">
        <f>E15/9/G9</f>
        <v>9.1288320376489179E-2</v>
      </c>
      <c r="E15" s="34">
        <v>8504</v>
      </c>
      <c r="G15" s="16"/>
    </row>
    <row r="16" spans="1:7">
      <c r="A16" s="7" t="s">
        <v>11</v>
      </c>
      <c r="B16" s="8" t="s">
        <v>8</v>
      </c>
      <c r="C16" s="8" t="s">
        <v>9</v>
      </c>
      <c r="D16" s="9">
        <v>0.14000000000000001</v>
      </c>
      <c r="E16" s="10">
        <f>D16*$G$9*9</f>
        <v>13041.756000000003</v>
      </c>
      <c r="G16" s="16"/>
    </row>
    <row r="17" spans="1:8" ht="25.5">
      <c r="A17" s="7" t="s">
        <v>10</v>
      </c>
      <c r="B17" s="8" t="s">
        <v>38</v>
      </c>
      <c r="C17" s="8" t="s">
        <v>9</v>
      </c>
      <c r="D17" s="8">
        <v>3.82</v>
      </c>
      <c r="E17" s="10">
        <f t="shared" ref="E17:E28" si="0">D17*$G$9*9</f>
        <v>355853.62800000003</v>
      </c>
    </row>
    <row r="18" spans="1:8">
      <c r="A18" s="7" t="s">
        <v>28</v>
      </c>
      <c r="B18" s="8" t="s">
        <v>8</v>
      </c>
      <c r="C18" s="8" t="s">
        <v>9</v>
      </c>
      <c r="D18" s="9">
        <v>3.48</v>
      </c>
      <c r="E18" s="10">
        <f t="shared" si="0"/>
        <v>324180.79200000002</v>
      </c>
    </row>
    <row r="19" spans="1:8" ht="18" customHeight="1">
      <c r="A19" s="22" t="s">
        <v>32</v>
      </c>
      <c r="B19" s="8" t="s">
        <v>38</v>
      </c>
      <c r="C19" s="8" t="s">
        <v>9</v>
      </c>
      <c r="D19" s="9">
        <v>1.61</v>
      </c>
      <c r="E19" s="10">
        <f t="shared" si="0"/>
        <v>149980.19400000002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91292.292000000001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56824.794000000002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32604.39</v>
      </c>
    </row>
    <row r="23" spans="1:8" ht="25.5">
      <c r="A23" s="7" t="s">
        <v>16</v>
      </c>
      <c r="B23" s="8" t="s">
        <v>8</v>
      </c>
      <c r="C23" s="8" t="s">
        <v>9</v>
      </c>
      <c r="D23" s="8">
        <v>1.5</v>
      </c>
      <c r="E23" s="10">
        <f t="shared" si="0"/>
        <v>139733.1</v>
      </c>
    </row>
    <row r="24" spans="1:8" ht="25.5">
      <c r="A24" s="22" t="s">
        <v>29</v>
      </c>
      <c r="B24" s="8" t="s">
        <v>8</v>
      </c>
      <c r="C24" s="8" t="s">
        <v>9</v>
      </c>
      <c r="D24" s="30">
        <v>0.21</v>
      </c>
      <c r="E24" s="10">
        <f t="shared" si="0"/>
        <v>19562.634000000002</v>
      </c>
      <c r="G24" s="16"/>
      <c r="H24" s="16"/>
    </row>
    <row r="25" spans="1:8">
      <c r="A25" s="22" t="s">
        <v>33</v>
      </c>
      <c r="B25" s="8" t="s">
        <v>8</v>
      </c>
      <c r="C25" s="8" t="s">
        <v>9</v>
      </c>
      <c r="D25" s="8">
        <v>2.36</v>
      </c>
      <c r="E25" s="10">
        <f t="shared" si="0"/>
        <v>219846.74400000001</v>
      </c>
      <c r="G25" s="16"/>
      <c r="H25" s="16"/>
    </row>
    <row r="26" spans="1:8" ht="25.5">
      <c r="A26" s="22" t="s">
        <v>34</v>
      </c>
      <c r="B26" s="8" t="s">
        <v>8</v>
      </c>
      <c r="C26" s="8" t="s">
        <v>9</v>
      </c>
      <c r="D26" s="30">
        <v>0.12</v>
      </c>
      <c r="E26" s="10">
        <v>16895</v>
      </c>
      <c r="G26" s="16"/>
      <c r="H26" s="16"/>
    </row>
    <row r="27" spans="1:8">
      <c r="A27" s="22" t="s">
        <v>39</v>
      </c>
      <c r="B27" s="8" t="s">
        <v>38</v>
      </c>
      <c r="C27" s="8" t="s">
        <v>9</v>
      </c>
      <c r="D27" s="8">
        <v>1.49</v>
      </c>
      <c r="E27" s="10">
        <f t="shared" si="0"/>
        <v>138801.546</v>
      </c>
      <c r="G27" s="16"/>
      <c r="H27" s="16"/>
    </row>
    <row r="28" spans="1:8">
      <c r="A28" s="22" t="s">
        <v>49</v>
      </c>
      <c r="B28" s="8" t="s">
        <v>44</v>
      </c>
      <c r="C28" s="8" t="s">
        <v>9</v>
      </c>
      <c r="D28" s="8">
        <v>0.5</v>
      </c>
      <c r="E28" s="10">
        <f t="shared" si="0"/>
        <v>46577.700000000004</v>
      </c>
      <c r="G28" s="16"/>
      <c r="H28" s="16"/>
    </row>
    <row r="29" spans="1:8">
      <c r="A29" s="22" t="s">
        <v>42</v>
      </c>
      <c r="B29" s="8" t="s">
        <v>44</v>
      </c>
      <c r="C29" s="8" t="s">
        <v>37</v>
      </c>
      <c r="D29" s="8" t="s">
        <v>47</v>
      </c>
      <c r="E29" s="10">
        <v>147431.35</v>
      </c>
      <c r="G29" s="16"/>
      <c r="H29" s="16"/>
    </row>
    <row r="30" spans="1:8">
      <c r="A30" s="22" t="s">
        <v>40</v>
      </c>
      <c r="B30" s="8" t="s">
        <v>44</v>
      </c>
      <c r="C30" s="8" t="s">
        <v>37</v>
      </c>
      <c r="D30" s="8" t="s">
        <v>47</v>
      </c>
      <c r="E30" s="10">
        <v>170461.07</v>
      </c>
      <c r="G30" s="16"/>
      <c r="H30" s="16"/>
    </row>
    <row r="31" spans="1:8">
      <c r="A31" s="27" t="s">
        <v>54</v>
      </c>
      <c r="B31" s="28" t="s">
        <v>56</v>
      </c>
      <c r="C31" s="8" t="s">
        <v>37</v>
      </c>
      <c r="D31" s="28" t="s">
        <v>48</v>
      </c>
      <c r="E31" s="29">
        <v>933</v>
      </c>
      <c r="G31" s="16"/>
      <c r="H31" s="16"/>
    </row>
    <row r="32" spans="1:8">
      <c r="A32" s="27" t="s">
        <v>54</v>
      </c>
      <c r="B32" s="28" t="s">
        <v>56</v>
      </c>
      <c r="C32" s="8" t="s">
        <v>37</v>
      </c>
      <c r="D32" s="28" t="s">
        <v>48</v>
      </c>
      <c r="E32" s="29">
        <v>1056</v>
      </c>
      <c r="G32" s="16"/>
      <c r="H32" s="16"/>
    </row>
    <row r="33" spans="1:8">
      <c r="A33" s="27" t="s">
        <v>55</v>
      </c>
      <c r="B33" s="28" t="s">
        <v>57</v>
      </c>
      <c r="C33" s="8" t="s">
        <v>37</v>
      </c>
      <c r="D33" s="28" t="s">
        <v>48</v>
      </c>
      <c r="E33" s="29">
        <v>2815</v>
      </c>
      <c r="G33" s="16"/>
      <c r="H33" s="16"/>
    </row>
    <row r="34" spans="1:8">
      <c r="A34" s="27" t="s">
        <v>60</v>
      </c>
      <c r="B34" s="28" t="s">
        <v>61</v>
      </c>
      <c r="C34" s="8" t="s">
        <v>37</v>
      </c>
      <c r="D34" s="28" t="s">
        <v>48</v>
      </c>
      <c r="E34" s="29">
        <v>44034</v>
      </c>
      <c r="G34" s="16"/>
      <c r="H34" s="16"/>
    </row>
    <row r="35" spans="1:8">
      <c r="A35" s="27" t="s">
        <v>62</v>
      </c>
      <c r="B35" s="28" t="s">
        <v>66</v>
      </c>
      <c r="C35" s="8" t="s">
        <v>37</v>
      </c>
      <c r="D35" s="28" t="s">
        <v>48</v>
      </c>
      <c r="E35" s="29">
        <v>5868</v>
      </c>
      <c r="G35" s="16"/>
      <c r="H35" s="16"/>
    </row>
    <row r="36" spans="1:8">
      <c r="A36" s="27" t="s">
        <v>63</v>
      </c>
      <c r="B36" s="28" t="s">
        <v>67</v>
      </c>
      <c r="C36" s="8" t="s">
        <v>37</v>
      </c>
      <c r="D36" s="28" t="s">
        <v>48</v>
      </c>
      <c r="E36" s="29">
        <v>693</v>
      </c>
      <c r="G36" s="16"/>
      <c r="H36" s="16"/>
    </row>
    <row r="37" spans="1:8">
      <c r="A37" s="27" t="s">
        <v>64</v>
      </c>
      <c r="B37" s="28" t="s">
        <v>67</v>
      </c>
      <c r="C37" s="8" t="s">
        <v>37</v>
      </c>
      <c r="D37" s="28" t="s">
        <v>48</v>
      </c>
      <c r="E37" s="29">
        <v>59900</v>
      </c>
      <c r="G37" s="16"/>
      <c r="H37" s="16"/>
    </row>
    <row r="38" spans="1:8">
      <c r="A38" s="27" t="s">
        <v>65</v>
      </c>
      <c r="B38" s="28" t="s">
        <v>61</v>
      </c>
      <c r="C38" s="8" t="s">
        <v>37</v>
      </c>
      <c r="D38" s="28" t="s">
        <v>48</v>
      </c>
      <c r="E38" s="29">
        <v>2804</v>
      </c>
      <c r="G38" s="16"/>
      <c r="H38" s="16"/>
    </row>
    <row r="39" spans="1:8">
      <c r="A39" s="27" t="s">
        <v>54</v>
      </c>
      <c r="B39" s="28" t="s">
        <v>68</v>
      </c>
      <c r="C39" s="8" t="s">
        <v>37</v>
      </c>
      <c r="D39" s="28" t="s">
        <v>48</v>
      </c>
      <c r="E39" s="29">
        <v>6876</v>
      </c>
      <c r="G39" s="16"/>
      <c r="H39" s="16"/>
    </row>
    <row r="40" spans="1:8">
      <c r="A40" s="27" t="s">
        <v>72</v>
      </c>
      <c r="B40" s="28" t="s">
        <v>74</v>
      </c>
      <c r="C40" s="8" t="s">
        <v>37</v>
      </c>
      <c r="D40" s="28" t="s">
        <v>48</v>
      </c>
      <c r="E40" s="29">
        <v>1210</v>
      </c>
      <c r="G40" s="16"/>
      <c r="H40" s="16"/>
    </row>
    <row r="41" spans="1:8">
      <c r="A41" s="27" t="s">
        <v>65</v>
      </c>
      <c r="B41" s="28" t="s">
        <v>74</v>
      </c>
      <c r="C41" s="8" t="s">
        <v>37</v>
      </c>
      <c r="D41" s="28" t="s">
        <v>48</v>
      </c>
      <c r="E41" s="29">
        <v>1715</v>
      </c>
      <c r="G41" s="16"/>
      <c r="H41" s="16"/>
    </row>
    <row r="42" spans="1:8">
      <c r="A42" s="27" t="s">
        <v>73</v>
      </c>
      <c r="B42" s="28" t="s">
        <v>74</v>
      </c>
      <c r="C42" s="8" t="s">
        <v>37</v>
      </c>
      <c r="D42" s="28" t="s">
        <v>48</v>
      </c>
      <c r="E42" s="29">
        <v>3289</v>
      </c>
      <c r="G42" s="16"/>
      <c r="H42" s="16"/>
    </row>
    <row r="43" spans="1:8" ht="19.5" thickBot="1">
      <c r="A43" s="12" t="s">
        <v>35</v>
      </c>
      <c r="B43" s="13"/>
      <c r="C43" s="26" t="s">
        <v>37</v>
      </c>
      <c r="D43" s="23"/>
      <c r="E43" s="14">
        <f>SUM(E11:E42)</f>
        <v>2314225.3960000002</v>
      </c>
      <c r="G43" s="16"/>
      <c r="H43" s="16"/>
    </row>
    <row r="44" spans="1:8">
      <c r="A44" s="5"/>
      <c r="B44" s="5"/>
      <c r="C44" s="5"/>
      <c r="D44" s="5"/>
      <c r="E44" s="6"/>
    </row>
    <row r="45" spans="1:8" ht="33" customHeight="1">
      <c r="A45" s="41" t="s">
        <v>75</v>
      </c>
      <c r="B45" s="41"/>
      <c r="C45" s="41"/>
      <c r="D45" s="41"/>
      <c r="E45" s="41"/>
    </row>
    <row r="46" spans="1:8">
      <c r="A46" s="24"/>
      <c r="B46" s="24"/>
      <c r="C46" s="24"/>
      <c r="D46" s="24"/>
      <c r="E46" s="25"/>
    </row>
    <row r="47" spans="1:8" ht="15" customHeight="1">
      <c r="A47" s="41" t="s">
        <v>45</v>
      </c>
      <c r="B47" s="41"/>
      <c r="C47" s="41"/>
      <c r="D47" s="41"/>
      <c r="E47" s="41"/>
    </row>
    <row r="48" spans="1:8">
      <c r="A48" s="5"/>
      <c r="B48" s="5"/>
      <c r="C48" s="5"/>
      <c r="D48" s="5"/>
      <c r="E48" s="6"/>
    </row>
    <row r="49" spans="1:5">
      <c r="A49" s="42" t="s">
        <v>46</v>
      </c>
      <c r="B49" s="42"/>
      <c r="C49" s="42"/>
      <c r="D49" s="42"/>
      <c r="E49" s="42"/>
    </row>
    <row r="50" spans="1:5">
      <c r="A50" s="5"/>
      <c r="B50" s="5"/>
      <c r="C50" s="5"/>
      <c r="D50" s="5"/>
      <c r="E50" s="6"/>
    </row>
    <row r="51" spans="1:5" ht="33" customHeight="1">
      <c r="A51" s="41" t="s">
        <v>17</v>
      </c>
      <c r="B51" s="41"/>
      <c r="C51" s="41"/>
      <c r="D51" s="41"/>
      <c r="E51" s="41"/>
    </row>
    <row r="52" spans="1:5">
      <c r="A52" s="5"/>
      <c r="B52" s="5"/>
      <c r="C52" s="5"/>
      <c r="D52" s="5"/>
      <c r="E52" s="6"/>
    </row>
    <row r="53" spans="1:5">
      <c r="A53" s="5"/>
      <c r="B53" s="5"/>
      <c r="C53" s="5"/>
      <c r="D53" s="5"/>
      <c r="E53" s="6"/>
    </row>
    <row r="54" spans="1:5">
      <c r="A54" s="43" t="s">
        <v>18</v>
      </c>
      <c r="B54" s="43"/>
      <c r="C54" s="43"/>
      <c r="D54" s="43"/>
      <c r="E54" s="43"/>
    </row>
    <row r="55" spans="1:5">
      <c r="A55" s="5"/>
      <c r="B55" s="5"/>
      <c r="C55" s="5"/>
      <c r="D55" s="5"/>
      <c r="E55" s="6"/>
    </row>
    <row r="56" spans="1:5">
      <c r="A56" s="5" t="s">
        <v>51</v>
      </c>
      <c r="B56" s="5" t="s">
        <v>52</v>
      </c>
      <c r="C56" s="5"/>
      <c r="D56" s="5"/>
      <c r="E56" s="6" t="s">
        <v>21</v>
      </c>
    </row>
    <row r="57" spans="1:5">
      <c r="A57" s="5"/>
      <c r="B57" s="5"/>
      <c r="C57" s="5"/>
      <c r="D57" s="5"/>
      <c r="E57" s="6" t="s">
        <v>23</v>
      </c>
    </row>
    <row r="58" spans="1:5">
      <c r="A58" s="5"/>
      <c r="B58" s="5"/>
      <c r="C58" s="5"/>
      <c r="D58" s="5"/>
      <c r="E58" s="6"/>
    </row>
    <row r="59" spans="1:5">
      <c r="A59" s="5" t="s">
        <v>19</v>
      </c>
      <c r="B59" s="5" t="s">
        <v>43</v>
      </c>
      <c r="C59" s="5"/>
      <c r="D59" s="5"/>
    </row>
    <row r="60" spans="1:5">
      <c r="A60" s="5"/>
      <c r="B60" s="42" t="s">
        <v>71</v>
      </c>
      <c r="C60" s="42"/>
      <c r="D60" s="42"/>
      <c r="E60" s="6" t="s">
        <v>21</v>
      </c>
    </row>
    <row r="61" spans="1:5">
      <c r="A61" s="5"/>
      <c r="B61" s="5"/>
      <c r="C61" s="5"/>
      <c r="D61" s="5"/>
      <c r="E61" s="6" t="s">
        <v>23</v>
      </c>
    </row>
    <row r="62" spans="1:5">
      <c r="A62" s="5"/>
      <c r="B62" s="5"/>
      <c r="C62" s="5"/>
      <c r="D62" s="5"/>
      <c r="E62" s="6"/>
    </row>
    <row r="63" spans="1:5">
      <c r="A63" s="5" t="s">
        <v>24</v>
      </c>
      <c r="B63" s="5" t="s">
        <v>20</v>
      </c>
      <c r="C63" s="5"/>
      <c r="D63" s="5"/>
      <c r="E63" s="6" t="s">
        <v>21</v>
      </c>
    </row>
    <row r="64" spans="1:5">
      <c r="A64" s="5"/>
      <c r="B64" s="37" t="s">
        <v>22</v>
      </c>
      <c r="C64" s="37"/>
      <c r="D64" s="37"/>
      <c r="E64" s="6" t="s">
        <v>23</v>
      </c>
    </row>
    <row r="65" spans="1:5">
      <c r="A65" s="5"/>
      <c r="B65" s="5"/>
      <c r="C65" s="5"/>
      <c r="D65" s="5"/>
      <c r="E65" s="6"/>
    </row>
  </sheetData>
  <mergeCells count="12">
    <mergeCell ref="B64:D64"/>
    <mergeCell ref="A1:E1"/>
    <mergeCell ref="A2:E2"/>
    <mergeCell ref="D4:E4"/>
    <mergeCell ref="A6:E6"/>
    <mergeCell ref="A8:E8"/>
    <mergeCell ref="A45:E45"/>
    <mergeCell ref="A47:E47"/>
    <mergeCell ref="A49:E49"/>
    <mergeCell ref="A51:E51"/>
    <mergeCell ref="A54:E54"/>
    <mergeCell ref="B60:D60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62"/>
  <sheetViews>
    <sheetView topLeftCell="A25" workbookViewId="0">
      <selection activeCell="F42" sqref="F42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7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0" t="s">
        <v>59</v>
      </c>
      <c r="E4" s="40"/>
    </row>
    <row r="5" spans="1:7">
      <c r="A5" s="1"/>
      <c r="B5" s="1"/>
      <c r="C5" s="1"/>
      <c r="D5" s="1"/>
      <c r="E5" s="2"/>
    </row>
    <row r="6" spans="1:7" ht="93" customHeight="1">
      <c r="A6" s="41" t="s">
        <v>41</v>
      </c>
      <c r="B6" s="41"/>
      <c r="C6" s="41"/>
      <c r="D6" s="41"/>
      <c r="E6" s="41"/>
    </row>
    <row r="7" spans="1:7">
      <c r="A7" s="3"/>
      <c r="B7" s="3"/>
      <c r="C7" s="3"/>
      <c r="D7" s="3"/>
      <c r="E7" s="4"/>
    </row>
    <row r="8" spans="1:7" ht="45.75" customHeight="1">
      <c r="A8" s="41" t="s">
        <v>31</v>
      </c>
      <c r="B8" s="41"/>
      <c r="C8" s="41"/>
      <c r="D8" s="41"/>
      <c r="E8" s="41"/>
    </row>
    <row r="9" spans="1:7" ht="15.75" thickBot="1">
      <c r="A9" s="5"/>
      <c r="B9" s="5"/>
      <c r="C9" s="5"/>
      <c r="D9" s="5"/>
      <c r="E9" s="6"/>
      <c r="G9">
        <v>10350.6</v>
      </c>
    </row>
    <row r="10" spans="1:7" ht="75">
      <c r="A10" s="17" t="s">
        <v>3</v>
      </c>
      <c r="B10" s="18" t="s">
        <v>4</v>
      </c>
      <c r="C10" s="18" t="s">
        <v>5</v>
      </c>
      <c r="D10" s="19" t="s">
        <v>6</v>
      </c>
      <c r="E10" s="20" t="s">
        <v>7</v>
      </c>
    </row>
    <row r="11" spans="1:7" ht="45.75" customHeight="1">
      <c r="A11" s="21" t="s">
        <v>27</v>
      </c>
      <c r="B11" s="8" t="s">
        <v>8</v>
      </c>
      <c r="C11" s="8" t="s">
        <v>9</v>
      </c>
      <c r="D11" s="9">
        <v>0.52</v>
      </c>
      <c r="E11" s="10">
        <f>D11*$G$9*6</f>
        <v>32293.872000000003</v>
      </c>
    </row>
    <row r="12" spans="1:7" ht="38.25">
      <c r="A12" s="7" t="s">
        <v>36</v>
      </c>
      <c r="B12" s="8" t="s">
        <v>8</v>
      </c>
      <c r="C12" s="8" t="s">
        <v>9</v>
      </c>
      <c r="D12" s="33">
        <f>E12/6/G9</f>
        <v>0.25360848646455275</v>
      </c>
      <c r="E12" s="34">
        <v>15750</v>
      </c>
      <c r="G12" s="16"/>
    </row>
    <row r="13" spans="1:7" ht="54.75" customHeight="1">
      <c r="A13" s="22" t="s">
        <v>26</v>
      </c>
      <c r="B13" s="8" t="s">
        <v>8</v>
      </c>
      <c r="C13" s="8" t="s">
        <v>9</v>
      </c>
      <c r="D13" s="9">
        <v>0.79</v>
      </c>
      <c r="E13" s="10">
        <f>D13*$G$9*6</f>
        <v>49061.844000000005</v>
      </c>
    </row>
    <row r="14" spans="1:7" ht="38.25">
      <c r="A14" s="22" t="s">
        <v>25</v>
      </c>
      <c r="B14" s="8" t="s">
        <v>8</v>
      </c>
      <c r="C14" s="8" t="s">
        <v>9</v>
      </c>
      <c r="D14" s="9">
        <v>1.08</v>
      </c>
      <c r="E14" s="10">
        <f t="shared" ref="E14:E28" si="0">D14*$G$9*6</f>
        <v>67071.888000000006</v>
      </c>
    </row>
    <row r="15" spans="1:7" ht="51">
      <c r="A15" s="7" t="s">
        <v>30</v>
      </c>
      <c r="B15" s="8" t="s">
        <v>8</v>
      </c>
      <c r="C15" s="8" t="s">
        <v>9</v>
      </c>
      <c r="D15" s="33">
        <f>E15/6/G9</f>
        <v>0.13693248056473376</v>
      </c>
      <c r="E15" s="10">
        <v>8504</v>
      </c>
      <c r="G15" s="16"/>
    </row>
    <row r="16" spans="1:7">
      <c r="A16" s="7" t="s">
        <v>11</v>
      </c>
      <c r="B16" s="8" t="s">
        <v>8</v>
      </c>
      <c r="C16" s="8" t="s">
        <v>9</v>
      </c>
      <c r="D16" s="9">
        <v>0.14000000000000001</v>
      </c>
      <c r="E16" s="10">
        <f t="shared" si="0"/>
        <v>8694.5040000000008</v>
      </c>
      <c r="G16" s="16"/>
    </row>
    <row r="17" spans="1:8" ht="25.5">
      <c r="A17" s="7" t="s">
        <v>10</v>
      </c>
      <c r="B17" s="8" t="s">
        <v>38</v>
      </c>
      <c r="C17" s="8" t="s">
        <v>9</v>
      </c>
      <c r="D17" s="8">
        <v>3.82</v>
      </c>
      <c r="E17" s="10">
        <f t="shared" si="0"/>
        <v>237235.75200000001</v>
      </c>
    </row>
    <row r="18" spans="1:8">
      <c r="A18" s="7" t="s">
        <v>28</v>
      </c>
      <c r="B18" s="8" t="s">
        <v>8</v>
      </c>
      <c r="C18" s="8" t="s">
        <v>9</v>
      </c>
      <c r="D18" s="9">
        <v>3.48</v>
      </c>
      <c r="E18" s="10">
        <f t="shared" si="0"/>
        <v>216120.52800000002</v>
      </c>
    </row>
    <row r="19" spans="1:8" ht="18" customHeight="1">
      <c r="A19" s="22" t="s">
        <v>32</v>
      </c>
      <c r="B19" s="8" t="s">
        <v>38</v>
      </c>
      <c r="C19" s="8" t="s">
        <v>9</v>
      </c>
      <c r="D19" s="9">
        <v>1.61</v>
      </c>
      <c r="E19" s="10">
        <f t="shared" si="0"/>
        <v>99986.796000000002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60861.527999999998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37883.195999999996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21736.260000000002</v>
      </c>
    </row>
    <row r="23" spans="1:8" ht="25.5">
      <c r="A23" s="7" t="s">
        <v>16</v>
      </c>
      <c r="B23" s="8" t="s">
        <v>8</v>
      </c>
      <c r="C23" s="8" t="s">
        <v>9</v>
      </c>
      <c r="D23" s="8">
        <v>1.5</v>
      </c>
      <c r="E23" s="10">
        <f t="shared" si="0"/>
        <v>93155.400000000009</v>
      </c>
    </row>
    <row r="24" spans="1:8" ht="25.5">
      <c r="A24" s="22" t="s">
        <v>29</v>
      </c>
      <c r="B24" s="8" t="s">
        <v>8</v>
      </c>
      <c r="C24" s="8" t="s">
        <v>9</v>
      </c>
      <c r="D24" s="30">
        <v>0.21</v>
      </c>
      <c r="E24" s="10">
        <f t="shared" si="0"/>
        <v>13041.756000000001</v>
      </c>
      <c r="G24" s="16"/>
      <c r="H24" s="16"/>
    </row>
    <row r="25" spans="1:8">
      <c r="A25" s="22" t="s">
        <v>33</v>
      </c>
      <c r="B25" s="8" t="s">
        <v>8</v>
      </c>
      <c r="C25" s="8" t="s">
        <v>9</v>
      </c>
      <c r="D25" s="8">
        <v>2.36</v>
      </c>
      <c r="E25" s="10">
        <f t="shared" si="0"/>
        <v>146564.49600000001</v>
      </c>
      <c r="G25" s="16"/>
      <c r="H25" s="16"/>
    </row>
    <row r="26" spans="1:8" ht="25.5">
      <c r="A26" s="22" t="s">
        <v>34</v>
      </c>
      <c r="B26" s="8" t="s">
        <v>8</v>
      </c>
      <c r="C26" s="8" t="s">
        <v>9</v>
      </c>
      <c r="D26" s="30">
        <v>0.12</v>
      </c>
      <c r="E26" s="10">
        <f t="shared" si="0"/>
        <v>7452.4319999999989</v>
      </c>
      <c r="G26" s="16"/>
      <c r="H26" s="16"/>
    </row>
    <row r="27" spans="1:8">
      <c r="A27" s="22" t="s">
        <v>39</v>
      </c>
      <c r="B27" s="8" t="s">
        <v>38</v>
      </c>
      <c r="C27" s="8" t="s">
        <v>9</v>
      </c>
      <c r="D27" s="8">
        <v>1.49</v>
      </c>
      <c r="E27" s="10">
        <f t="shared" si="0"/>
        <v>92534.364000000001</v>
      </c>
      <c r="G27" s="16"/>
      <c r="H27" s="16"/>
    </row>
    <row r="28" spans="1:8">
      <c r="A28" s="22" t="s">
        <v>49</v>
      </c>
      <c r="B28" s="8" t="s">
        <v>44</v>
      </c>
      <c r="C28" s="8" t="s">
        <v>9</v>
      </c>
      <c r="D28" s="8">
        <v>0.5</v>
      </c>
      <c r="E28" s="10">
        <f t="shared" si="0"/>
        <v>31051.800000000003</v>
      </c>
      <c r="G28" s="16"/>
      <c r="H28" s="16"/>
    </row>
    <row r="29" spans="1:8">
      <c r="A29" s="22" t="s">
        <v>42</v>
      </c>
      <c r="B29" s="8" t="s">
        <v>44</v>
      </c>
      <c r="C29" s="8" t="s">
        <v>37</v>
      </c>
      <c r="D29" s="8" t="s">
        <v>47</v>
      </c>
      <c r="E29" s="10">
        <v>93228.71</v>
      </c>
      <c r="G29" s="16"/>
      <c r="H29" s="16"/>
    </row>
    <row r="30" spans="1:8">
      <c r="A30" s="22" t="s">
        <v>40</v>
      </c>
      <c r="B30" s="8" t="s">
        <v>44</v>
      </c>
      <c r="C30" s="8" t="s">
        <v>37</v>
      </c>
      <c r="D30" s="8" t="s">
        <v>47</v>
      </c>
      <c r="E30" s="10">
        <v>39707.79</v>
      </c>
      <c r="G30" s="16"/>
      <c r="H30" s="16"/>
    </row>
    <row r="31" spans="1:8">
      <c r="A31" s="27" t="s">
        <v>54</v>
      </c>
      <c r="B31" s="28" t="s">
        <v>56</v>
      </c>
      <c r="C31" s="8" t="s">
        <v>37</v>
      </c>
      <c r="D31" s="28" t="s">
        <v>48</v>
      </c>
      <c r="E31" s="29">
        <v>933</v>
      </c>
      <c r="G31" s="16"/>
      <c r="H31" s="16"/>
    </row>
    <row r="32" spans="1:8">
      <c r="A32" s="27" t="s">
        <v>54</v>
      </c>
      <c r="B32" s="28" t="s">
        <v>56</v>
      </c>
      <c r="C32" s="8" t="s">
        <v>37</v>
      </c>
      <c r="D32" s="28" t="s">
        <v>48</v>
      </c>
      <c r="E32" s="29">
        <v>1056</v>
      </c>
      <c r="G32" s="16"/>
      <c r="H32" s="16"/>
    </row>
    <row r="33" spans="1:8">
      <c r="A33" s="27" t="s">
        <v>55</v>
      </c>
      <c r="B33" s="28" t="s">
        <v>57</v>
      </c>
      <c r="C33" s="8" t="s">
        <v>37</v>
      </c>
      <c r="D33" s="28" t="s">
        <v>48</v>
      </c>
      <c r="E33" s="29">
        <v>2815</v>
      </c>
      <c r="G33" s="16"/>
      <c r="H33" s="16"/>
    </row>
    <row r="34" spans="1:8">
      <c r="A34" s="27" t="s">
        <v>60</v>
      </c>
      <c r="B34" s="28" t="s">
        <v>61</v>
      </c>
      <c r="C34" s="8" t="s">
        <v>37</v>
      </c>
      <c r="D34" s="28" t="s">
        <v>48</v>
      </c>
      <c r="E34" s="29">
        <v>44034</v>
      </c>
      <c r="G34" s="16"/>
      <c r="H34" s="16"/>
    </row>
    <row r="35" spans="1:8">
      <c r="A35" s="27" t="s">
        <v>62</v>
      </c>
      <c r="B35" s="28" t="s">
        <v>66</v>
      </c>
      <c r="C35" s="8" t="s">
        <v>37</v>
      </c>
      <c r="D35" s="28" t="s">
        <v>48</v>
      </c>
      <c r="E35" s="29">
        <v>5868</v>
      </c>
      <c r="G35" s="16"/>
      <c r="H35" s="16"/>
    </row>
    <row r="36" spans="1:8">
      <c r="A36" s="27" t="s">
        <v>63</v>
      </c>
      <c r="B36" s="28" t="s">
        <v>67</v>
      </c>
      <c r="C36" s="8" t="s">
        <v>37</v>
      </c>
      <c r="D36" s="28" t="s">
        <v>48</v>
      </c>
      <c r="E36" s="29">
        <v>693</v>
      </c>
      <c r="G36" s="16"/>
      <c r="H36" s="16"/>
    </row>
    <row r="37" spans="1:8">
      <c r="A37" s="27" t="s">
        <v>64</v>
      </c>
      <c r="B37" s="28" t="s">
        <v>67</v>
      </c>
      <c r="C37" s="8" t="s">
        <v>37</v>
      </c>
      <c r="D37" s="28" t="s">
        <v>48</v>
      </c>
      <c r="E37" s="29">
        <v>59900</v>
      </c>
      <c r="G37" s="16"/>
      <c r="H37" s="16"/>
    </row>
    <row r="38" spans="1:8">
      <c r="A38" s="27" t="s">
        <v>65</v>
      </c>
      <c r="B38" s="28" t="s">
        <v>61</v>
      </c>
      <c r="C38" s="8" t="s">
        <v>37</v>
      </c>
      <c r="D38" s="28" t="s">
        <v>48</v>
      </c>
      <c r="E38" s="29">
        <v>2804</v>
      </c>
      <c r="G38" s="16"/>
      <c r="H38" s="16"/>
    </row>
    <row r="39" spans="1:8">
      <c r="A39" s="27" t="s">
        <v>54</v>
      </c>
      <c r="B39" s="28" t="s">
        <v>68</v>
      </c>
      <c r="C39" s="8" t="s">
        <v>37</v>
      </c>
      <c r="D39" s="28" t="s">
        <v>48</v>
      </c>
      <c r="E39" s="29">
        <v>6876</v>
      </c>
      <c r="G39" s="16"/>
      <c r="H39" s="16"/>
    </row>
    <row r="40" spans="1:8" ht="19.5" thickBot="1">
      <c r="A40" s="12" t="s">
        <v>35</v>
      </c>
      <c r="B40" s="13"/>
      <c r="C40" s="26" t="s">
        <v>37</v>
      </c>
      <c r="D40" s="23"/>
      <c r="E40" s="14">
        <f>SUM(E11:E39)</f>
        <v>1496915.9160000002</v>
      </c>
      <c r="G40" s="16"/>
      <c r="H40" s="16"/>
    </row>
    <row r="41" spans="1:8">
      <c r="A41" s="5"/>
      <c r="B41" s="5"/>
      <c r="C41" s="5"/>
      <c r="D41" s="5"/>
      <c r="E41" s="6"/>
    </row>
    <row r="42" spans="1:8" ht="33" customHeight="1">
      <c r="A42" s="41" t="s">
        <v>69</v>
      </c>
      <c r="B42" s="41"/>
      <c r="C42" s="41"/>
      <c r="D42" s="41"/>
      <c r="E42" s="41"/>
    </row>
    <row r="43" spans="1:8">
      <c r="A43" s="24"/>
      <c r="B43" s="24"/>
      <c r="C43" s="24"/>
      <c r="D43" s="24"/>
      <c r="E43" s="25"/>
    </row>
    <row r="44" spans="1:8" ht="15" customHeight="1">
      <c r="A44" s="41" t="s">
        <v>45</v>
      </c>
      <c r="B44" s="41"/>
      <c r="C44" s="41"/>
      <c r="D44" s="41"/>
      <c r="E44" s="41"/>
    </row>
    <row r="45" spans="1:8">
      <c r="A45" s="5"/>
      <c r="B45" s="5"/>
      <c r="C45" s="5"/>
      <c r="D45" s="5"/>
      <c r="E45" s="6"/>
    </row>
    <row r="46" spans="1:8">
      <c r="A46" s="42" t="s">
        <v>46</v>
      </c>
      <c r="B46" s="42"/>
      <c r="C46" s="42"/>
      <c r="D46" s="42"/>
      <c r="E46" s="42"/>
    </row>
    <row r="47" spans="1:8">
      <c r="A47" s="5"/>
      <c r="B47" s="5"/>
      <c r="C47" s="5"/>
      <c r="D47" s="5"/>
      <c r="E47" s="6"/>
    </row>
    <row r="48" spans="1:8" ht="33" customHeight="1">
      <c r="A48" s="41" t="s">
        <v>17</v>
      </c>
      <c r="B48" s="41"/>
      <c r="C48" s="41"/>
      <c r="D48" s="41"/>
      <c r="E48" s="41"/>
    </row>
    <row r="49" spans="1:5">
      <c r="A49" s="5"/>
      <c r="B49" s="5"/>
      <c r="C49" s="5"/>
      <c r="D49" s="5"/>
      <c r="E49" s="6"/>
    </row>
    <row r="50" spans="1:5">
      <c r="A50" s="5"/>
      <c r="B50" s="5"/>
      <c r="C50" s="5"/>
      <c r="D50" s="5"/>
      <c r="E50" s="6"/>
    </row>
    <row r="51" spans="1:5">
      <c r="A51" s="43" t="s">
        <v>18</v>
      </c>
      <c r="B51" s="43"/>
      <c r="C51" s="43"/>
      <c r="D51" s="43"/>
      <c r="E51" s="43"/>
    </row>
    <row r="52" spans="1:5">
      <c r="A52" s="5"/>
      <c r="B52" s="5"/>
      <c r="C52" s="5"/>
      <c r="D52" s="5"/>
      <c r="E52" s="6"/>
    </row>
    <row r="53" spans="1:5">
      <c r="A53" s="5" t="s">
        <v>51</v>
      </c>
      <c r="B53" s="5" t="s">
        <v>52</v>
      </c>
      <c r="C53" s="5"/>
      <c r="D53" s="5"/>
      <c r="E53" s="6" t="s">
        <v>21</v>
      </c>
    </row>
    <row r="54" spans="1:5">
      <c r="A54" s="5"/>
      <c r="B54" s="5"/>
      <c r="C54" s="5"/>
      <c r="D54" s="5"/>
      <c r="E54" s="6" t="s">
        <v>23</v>
      </c>
    </row>
    <row r="55" spans="1:5">
      <c r="A55" s="5"/>
      <c r="B55" s="5"/>
      <c r="C55" s="5"/>
      <c r="D55" s="5"/>
      <c r="E55" s="6"/>
    </row>
    <row r="56" spans="1:5">
      <c r="A56" s="5" t="s">
        <v>19</v>
      </c>
      <c r="B56" s="5" t="s">
        <v>43</v>
      </c>
      <c r="C56" s="5"/>
      <c r="D56" s="5"/>
    </row>
    <row r="57" spans="1:5">
      <c r="A57" s="5"/>
      <c r="B57" s="42" t="s">
        <v>50</v>
      </c>
      <c r="C57" s="42"/>
      <c r="D57" s="42"/>
      <c r="E57" s="6" t="s">
        <v>21</v>
      </c>
    </row>
    <row r="58" spans="1:5">
      <c r="A58" s="5"/>
      <c r="B58" s="5"/>
      <c r="C58" s="5"/>
      <c r="D58" s="5"/>
      <c r="E58" s="6" t="s">
        <v>23</v>
      </c>
    </row>
    <row r="59" spans="1:5">
      <c r="A59" s="5"/>
      <c r="B59" s="5"/>
      <c r="C59" s="5"/>
      <c r="D59" s="5"/>
      <c r="E59" s="6"/>
    </row>
    <row r="60" spans="1:5">
      <c r="A60" s="5" t="s">
        <v>24</v>
      </c>
      <c r="B60" s="5" t="s">
        <v>20</v>
      </c>
      <c r="C60" s="5"/>
      <c r="D60" s="5"/>
      <c r="E60" s="6" t="s">
        <v>21</v>
      </c>
    </row>
    <row r="61" spans="1:5">
      <c r="A61" s="5"/>
      <c r="B61" s="37" t="s">
        <v>22</v>
      </c>
      <c r="C61" s="37"/>
      <c r="D61" s="37"/>
      <c r="E61" s="6" t="s">
        <v>23</v>
      </c>
    </row>
    <row r="62" spans="1:5">
      <c r="A62" s="5"/>
      <c r="B62" s="5"/>
      <c r="C62" s="5"/>
      <c r="D62" s="5"/>
      <c r="E62" s="6"/>
    </row>
  </sheetData>
  <mergeCells count="12">
    <mergeCell ref="B61:D61"/>
    <mergeCell ref="A1:E1"/>
    <mergeCell ref="A2:E2"/>
    <mergeCell ref="D4:E4"/>
    <mergeCell ref="A6:E6"/>
    <mergeCell ref="A8:E8"/>
    <mergeCell ref="A42:E42"/>
    <mergeCell ref="A44:E44"/>
    <mergeCell ref="A46:E46"/>
    <mergeCell ref="A48:E48"/>
    <mergeCell ref="A51:E51"/>
    <mergeCell ref="B57:D57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6"/>
  <sheetViews>
    <sheetView topLeftCell="A26" workbookViewId="0">
      <selection activeCell="A42" sqref="A42:E42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7.7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40" t="s">
        <v>53</v>
      </c>
      <c r="E4" s="40"/>
    </row>
    <row r="5" spans="1:7">
      <c r="A5" s="1"/>
      <c r="B5" s="1"/>
      <c r="C5" s="1"/>
      <c r="D5" s="1"/>
      <c r="E5" s="2"/>
    </row>
    <row r="6" spans="1:7" ht="93" customHeight="1">
      <c r="A6" s="41" t="s">
        <v>41</v>
      </c>
      <c r="B6" s="41"/>
      <c r="C6" s="41"/>
      <c r="D6" s="41"/>
      <c r="E6" s="41"/>
    </row>
    <row r="7" spans="1:7">
      <c r="A7" s="3"/>
      <c r="B7" s="3"/>
      <c r="C7" s="3"/>
      <c r="D7" s="3"/>
      <c r="E7" s="4"/>
    </row>
    <row r="8" spans="1:7" ht="45.75" customHeight="1">
      <c r="A8" s="41" t="s">
        <v>31</v>
      </c>
      <c r="B8" s="41"/>
      <c r="C8" s="41"/>
      <c r="D8" s="41"/>
      <c r="E8" s="41"/>
    </row>
    <row r="9" spans="1:7" ht="15.75" thickBot="1">
      <c r="A9" s="5"/>
      <c r="B9" s="5"/>
      <c r="C9" s="5"/>
      <c r="D9" s="5"/>
      <c r="E9" s="6"/>
      <c r="G9">
        <v>10350.6</v>
      </c>
    </row>
    <row r="10" spans="1:7" ht="75">
      <c r="A10" s="17" t="s">
        <v>3</v>
      </c>
      <c r="B10" s="18" t="s">
        <v>4</v>
      </c>
      <c r="C10" s="18" t="s">
        <v>5</v>
      </c>
      <c r="D10" s="19" t="s">
        <v>6</v>
      </c>
      <c r="E10" s="20" t="s">
        <v>7</v>
      </c>
    </row>
    <row r="11" spans="1:7" ht="45.75" customHeight="1">
      <c r="A11" s="21" t="s">
        <v>27</v>
      </c>
      <c r="B11" s="8" t="s">
        <v>8</v>
      </c>
      <c r="C11" s="8" t="s">
        <v>9</v>
      </c>
      <c r="D11" s="9">
        <v>0.52</v>
      </c>
      <c r="E11" s="10">
        <f t="shared" ref="E11:E19" si="0">D11*$G$9*3</f>
        <v>16146.936000000002</v>
      </c>
    </row>
    <row r="12" spans="1:7" ht="38.25">
      <c r="A12" s="7" t="s">
        <v>36</v>
      </c>
      <c r="B12" s="8" t="s">
        <v>8</v>
      </c>
      <c r="C12" s="8" t="s">
        <v>9</v>
      </c>
      <c r="D12" s="33">
        <f>E12/3/G9</f>
        <v>0.5072169729291055</v>
      </c>
      <c r="E12" s="10">
        <v>15750</v>
      </c>
      <c r="G12" s="16"/>
    </row>
    <row r="13" spans="1:7" ht="54.75" customHeight="1">
      <c r="A13" s="22" t="s">
        <v>26</v>
      </c>
      <c r="B13" s="8" t="s">
        <v>8</v>
      </c>
      <c r="C13" s="8" t="s">
        <v>9</v>
      </c>
      <c r="D13" s="9">
        <v>0.79</v>
      </c>
      <c r="E13" s="10">
        <f t="shared" si="0"/>
        <v>24530.922000000002</v>
      </c>
    </row>
    <row r="14" spans="1:7" ht="38.25">
      <c r="A14" s="22" t="s">
        <v>25</v>
      </c>
      <c r="B14" s="8" t="s">
        <v>8</v>
      </c>
      <c r="C14" s="8" t="s">
        <v>9</v>
      </c>
      <c r="D14" s="9">
        <v>1.08</v>
      </c>
      <c r="E14" s="10">
        <f t="shared" si="0"/>
        <v>33535.944000000003</v>
      </c>
    </row>
    <row r="15" spans="1:7" ht="51">
      <c r="A15" s="7" t="s">
        <v>30</v>
      </c>
      <c r="B15" s="8" t="s">
        <v>8</v>
      </c>
      <c r="C15" s="8" t="s">
        <v>9</v>
      </c>
      <c r="D15" s="9">
        <v>7.0000000000000007E-2</v>
      </c>
      <c r="E15" s="10">
        <f t="shared" si="0"/>
        <v>2173.6260000000002</v>
      </c>
      <c r="G15" s="16"/>
    </row>
    <row r="16" spans="1:7">
      <c r="A16" s="7" t="s">
        <v>11</v>
      </c>
      <c r="B16" s="8" t="s">
        <v>8</v>
      </c>
      <c r="C16" s="8" t="s">
        <v>9</v>
      </c>
      <c r="D16" s="9">
        <v>0.14000000000000001</v>
      </c>
      <c r="E16" s="10">
        <f t="shared" si="0"/>
        <v>4347.2520000000004</v>
      </c>
      <c r="G16" s="16"/>
    </row>
    <row r="17" spans="1:8" ht="25.5">
      <c r="A17" s="7" t="s">
        <v>10</v>
      </c>
      <c r="B17" s="8" t="s">
        <v>38</v>
      </c>
      <c r="C17" s="8" t="s">
        <v>9</v>
      </c>
      <c r="D17" s="8">
        <v>3.82</v>
      </c>
      <c r="E17" s="10">
        <f t="shared" si="0"/>
        <v>118617.876</v>
      </c>
    </row>
    <row r="18" spans="1:8">
      <c r="A18" s="7" t="s">
        <v>28</v>
      </c>
      <c r="B18" s="8" t="s">
        <v>8</v>
      </c>
      <c r="C18" s="8" t="s">
        <v>9</v>
      </c>
      <c r="D18" s="9">
        <v>3.48</v>
      </c>
      <c r="E18" s="10">
        <f t="shared" si="0"/>
        <v>108060.26400000001</v>
      </c>
    </row>
    <row r="19" spans="1:8" ht="18" customHeight="1">
      <c r="A19" s="22" t="s">
        <v>32</v>
      </c>
      <c r="B19" s="8" t="s">
        <v>38</v>
      </c>
      <c r="C19" s="8" t="s">
        <v>9</v>
      </c>
      <c r="D19" s="9">
        <v>1.61</v>
      </c>
      <c r="E19" s="10">
        <f t="shared" si="0"/>
        <v>49993.398000000001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>D20*$G$9*3</f>
        <v>30430.763999999999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ref="E21:E28" si="1">D21*$G$9*3</f>
        <v>18941.597999999998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10868.130000000001</v>
      </c>
    </row>
    <row r="23" spans="1:8" ht="25.5">
      <c r="A23" s="7" t="s">
        <v>16</v>
      </c>
      <c r="B23" s="8" t="s">
        <v>8</v>
      </c>
      <c r="C23" s="8" t="s">
        <v>9</v>
      </c>
      <c r="D23" s="8">
        <v>1.5</v>
      </c>
      <c r="E23" s="10">
        <f t="shared" si="1"/>
        <v>46577.700000000004</v>
      </c>
    </row>
    <row r="24" spans="1:8" ht="25.5">
      <c r="A24" s="22" t="s">
        <v>29</v>
      </c>
      <c r="B24" s="8" t="s">
        <v>8</v>
      </c>
      <c r="C24" s="8" t="s">
        <v>9</v>
      </c>
      <c r="D24" s="30">
        <v>0.21</v>
      </c>
      <c r="E24" s="10">
        <f t="shared" si="1"/>
        <v>6520.8780000000006</v>
      </c>
      <c r="G24" s="16"/>
      <c r="H24" s="16"/>
    </row>
    <row r="25" spans="1:8">
      <c r="A25" s="22" t="s">
        <v>33</v>
      </c>
      <c r="B25" s="8" t="s">
        <v>8</v>
      </c>
      <c r="C25" s="8" t="s">
        <v>9</v>
      </c>
      <c r="D25" s="8">
        <v>2.36</v>
      </c>
      <c r="E25" s="10">
        <f t="shared" si="1"/>
        <v>73282.248000000007</v>
      </c>
      <c r="G25" s="16"/>
      <c r="H25" s="16"/>
    </row>
    <row r="26" spans="1:8" ht="25.5">
      <c r="A26" s="22" t="s">
        <v>34</v>
      </c>
      <c r="B26" s="8" t="s">
        <v>8</v>
      </c>
      <c r="C26" s="8" t="s">
        <v>9</v>
      </c>
      <c r="D26" s="30">
        <v>0.12</v>
      </c>
      <c r="E26" s="10">
        <f t="shared" si="1"/>
        <v>3726.2159999999994</v>
      </c>
      <c r="G26" s="16"/>
      <c r="H26" s="16"/>
    </row>
    <row r="27" spans="1:8">
      <c r="A27" s="22" t="s">
        <v>39</v>
      </c>
      <c r="B27" s="8" t="s">
        <v>38</v>
      </c>
      <c r="C27" s="8" t="s">
        <v>9</v>
      </c>
      <c r="D27" s="8">
        <v>1.49</v>
      </c>
      <c r="E27" s="10">
        <f t="shared" si="1"/>
        <v>46267.182000000001</v>
      </c>
      <c r="G27" s="16"/>
      <c r="H27" s="16"/>
    </row>
    <row r="28" spans="1:8">
      <c r="A28" s="22" t="s">
        <v>49</v>
      </c>
      <c r="B28" s="8" t="s">
        <v>44</v>
      </c>
      <c r="C28" s="8" t="s">
        <v>9</v>
      </c>
      <c r="D28" s="8">
        <v>0.5</v>
      </c>
      <c r="E28" s="10">
        <f t="shared" si="1"/>
        <v>15525.900000000001</v>
      </c>
      <c r="G28" s="16"/>
      <c r="H28" s="16"/>
    </row>
    <row r="29" spans="1:8">
      <c r="A29" s="22" t="s">
        <v>42</v>
      </c>
      <c r="B29" s="8" t="s">
        <v>44</v>
      </c>
      <c r="C29" s="8" t="s">
        <v>37</v>
      </c>
      <c r="D29" s="8" t="s">
        <v>47</v>
      </c>
      <c r="E29" s="10">
        <v>52548.61</v>
      </c>
      <c r="G29" s="16"/>
      <c r="H29" s="16"/>
    </row>
    <row r="30" spans="1:8">
      <c r="A30" s="22" t="s">
        <v>40</v>
      </c>
      <c r="B30" s="8" t="s">
        <v>44</v>
      </c>
      <c r="C30" s="8" t="s">
        <v>37</v>
      </c>
      <c r="D30" s="8" t="s">
        <v>47</v>
      </c>
      <c r="E30" s="10">
        <v>39707.79</v>
      </c>
      <c r="G30" s="16"/>
      <c r="H30" s="16"/>
    </row>
    <row r="31" spans="1:8">
      <c r="A31" s="27" t="s">
        <v>54</v>
      </c>
      <c r="B31" s="28" t="s">
        <v>56</v>
      </c>
      <c r="C31" s="8" t="s">
        <v>37</v>
      </c>
      <c r="D31" s="28" t="s">
        <v>48</v>
      </c>
      <c r="E31" s="29">
        <v>933</v>
      </c>
      <c r="G31" s="16"/>
      <c r="H31" s="16"/>
    </row>
    <row r="32" spans="1:8">
      <c r="A32" s="27" t="s">
        <v>54</v>
      </c>
      <c r="B32" s="28" t="s">
        <v>56</v>
      </c>
      <c r="C32" s="8" t="s">
        <v>37</v>
      </c>
      <c r="D32" s="28" t="s">
        <v>48</v>
      </c>
      <c r="E32" s="29">
        <v>1056</v>
      </c>
      <c r="G32" s="16"/>
      <c r="H32" s="16"/>
    </row>
    <row r="33" spans="1:8">
      <c r="A33" s="27" t="s">
        <v>55</v>
      </c>
      <c r="B33" s="28" t="s">
        <v>57</v>
      </c>
      <c r="C33" s="8" t="s">
        <v>37</v>
      </c>
      <c r="D33" s="28" t="s">
        <v>48</v>
      </c>
      <c r="E33" s="29">
        <v>2815</v>
      </c>
      <c r="G33" s="16"/>
      <c r="H33" s="16"/>
    </row>
    <row r="34" spans="1:8" ht="19.5" thickBot="1">
      <c r="A34" s="12" t="s">
        <v>35</v>
      </c>
      <c r="B34" s="13"/>
      <c r="C34" s="26" t="s">
        <v>37</v>
      </c>
      <c r="D34" s="23"/>
      <c r="E34" s="14">
        <f>SUM(E11:E33)</f>
        <v>722357.23400000017</v>
      </c>
      <c r="G34" s="16"/>
      <c r="H34" s="16"/>
    </row>
    <row r="35" spans="1:8">
      <c r="A35" s="5"/>
      <c r="B35" s="5"/>
      <c r="C35" s="5"/>
      <c r="D35" s="5"/>
      <c r="E35" s="6"/>
    </row>
    <row r="36" spans="1:8" ht="33" customHeight="1">
      <c r="A36" s="41" t="s">
        <v>58</v>
      </c>
      <c r="B36" s="41"/>
      <c r="C36" s="41"/>
      <c r="D36" s="41"/>
      <c r="E36" s="41"/>
    </row>
    <row r="37" spans="1:8">
      <c r="A37" s="24"/>
      <c r="B37" s="24"/>
      <c r="C37" s="24"/>
      <c r="D37" s="24"/>
      <c r="E37" s="25"/>
    </row>
    <row r="38" spans="1:8" ht="15" customHeight="1">
      <c r="A38" s="41" t="s">
        <v>45</v>
      </c>
      <c r="B38" s="41"/>
      <c r="C38" s="41"/>
      <c r="D38" s="41"/>
      <c r="E38" s="41"/>
    </row>
    <row r="39" spans="1:8">
      <c r="A39" s="5"/>
      <c r="B39" s="5"/>
      <c r="C39" s="5"/>
      <c r="D39" s="5"/>
      <c r="E39" s="6"/>
    </row>
    <row r="40" spans="1:8">
      <c r="A40" s="42" t="s">
        <v>46</v>
      </c>
      <c r="B40" s="42"/>
      <c r="C40" s="42"/>
      <c r="D40" s="42"/>
      <c r="E40" s="42"/>
    </row>
    <row r="41" spans="1:8">
      <c r="A41" s="5"/>
      <c r="B41" s="5"/>
      <c r="C41" s="5"/>
      <c r="D41" s="5"/>
      <c r="E41" s="6"/>
    </row>
    <row r="42" spans="1:8" ht="33" customHeight="1">
      <c r="A42" s="41" t="s">
        <v>17</v>
      </c>
      <c r="B42" s="41"/>
      <c r="C42" s="41"/>
      <c r="D42" s="41"/>
      <c r="E42" s="41"/>
    </row>
    <row r="43" spans="1:8">
      <c r="A43" s="5"/>
      <c r="B43" s="5"/>
      <c r="C43" s="5"/>
      <c r="D43" s="5"/>
      <c r="E43" s="6"/>
    </row>
    <row r="44" spans="1:8">
      <c r="A44" s="5"/>
      <c r="B44" s="5"/>
      <c r="C44" s="5"/>
      <c r="D44" s="5"/>
      <c r="E44" s="6"/>
    </row>
    <row r="45" spans="1:8">
      <c r="A45" s="43" t="s">
        <v>18</v>
      </c>
      <c r="B45" s="43"/>
      <c r="C45" s="43"/>
      <c r="D45" s="43"/>
      <c r="E45" s="43"/>
    </row>
    <row r="46" spans="1:8">
      <c r="A46" s="5"/>
      <c r="B46" s="5"/>
      <c r="C46" s="5"/>
      <c r="D46" s="5"/>
      <c r="E46" s="6"/>
    </row>
    <row r="47" spans="1:8">
      <c r="A47" s="5" t="s">
        <v>51</v>
      </c>
      <c r="B47" s="5" t="s">
        <v>52</v>
      </c>
      <c r="C47" s="5"/>
      <c r="D47" s="5"/>
      <c r="E47" s="6" t="s">
        <v>21</v>
      </c>
    </row>
    <row r="48" spans="1:8">
      <c r="A48" s="5"/>
      <c r="B48" s="5"/>
      <c r="C48" s="5"/>
      <c r="D48" s="5"/>
      <c r="E48" s="6" t="s">
        <v>23</v>
      </c>
    </row>
    <row r="49" spans="1:5">
      <c r="A49" s="5"/>
      <c r="B49" s="5"/>
      <c r="C49" s="5"/>
      <c r="D49" s="5"/>
      <c r="E49" s="6"/>
    </row>
    <row r="50" spans="1:5">
      <c r="A50" s="5" t="s">
        <v>19</v>
      </c>
      <c r="B50" s="5" t="s">
        <v>43</v>
      </c>
      <c r="C50" s="5"/>
      <c r="D50" s="5"/>
    </row>
    <row r="51" spans="1:5">
      <c r="A51" s="5"/>
      <c r="B51" s="42" t="s">
        <v>50</v>
      </c>
      <c r="C51" s="42"/>
      <c r="D51" s="42"/>
      <c r="E51" s="6" t="s">
        <v>21</v>
      </c>
    </row>
    <row r="52" spans="1:5">
      <c r="A52" s="5"/>
      <c r="B52" s="5"/>
      <c r="C52" s="5"/>
      <c r="D52" s="5"/>
      <c r="E52" s="6" t="s">
        <v>23</v>
      </c>
    </row>
    <row r="53" spans="1:5">
      <c r="A53" s="5"/>
      <c r="B53" s="5"/>
      <c r="C53" s="5"/>
      <c r="D53" s="5"/>
      <c r="E53" s="6"/>
    </row>
    <row r="54" spans="1:5">
      <c r="A54" s="5" t="s">
        <v>24</v>
      </c>
      <c r="B54" s="5" t="s">
        <v>20</v>
      </c>
      <c r="C54" s="5"/>
      <c r="D54" s="5"/>
      <c r="E54" s="6" t="s">
        <v>21</v>
      </c>
    </row>
    <row r="55" spans="1:5">
      <c r="A55" s="5"/>
      <c r="B55" s="37" t="s">
        <v>22</v>
      </c>
      <c r="C55" s="37"/>
      <c r="D55" s="37"/>
      <c r="E55" s="6" t="s">
        <v>23</v>
      </c>
    </row>
    <row r="56" spans="1:5">
      <c r="A56" s="5"/>
      <c r="B56" s="5"/>
      <c r="C56" s="5"/>
      <c r="D56" s="5"/>
      <c r="E56" s="6"/>
    </row>
  </sheetData>
  <mergeCells count="12">
    <mergeCell ref="B55:D55"/>
    <mergeCell ref="A1:E1"/>
    <mergeCell ref="A2:E2"/>
    <mergeCell ref="D4:E4"/>
    <mergeCell ref="A6:E6"/>
    <mergeCell ref="A8:E8"/>
    <mergeCell ref="A36:E36"/>
    <mergeCell ref="A38:E38"/>
    <mergeCell ref="A40:E40"/>
    <mergeCell ref="A42:E42"/>
    <mergeCell ref="A45:E45"/>
    <mergeCell ref="B51:D51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2025-03-18T13:11:21Z</cp:lastPrinted>
  <dcterms:created xsi:type="dcterms:W3CDTF">2017-03-13T08:54:22Z</dcterms:created>
  <dcterms:modified xsi:type="dcterms:W3CDTF">2025-03-18T13:12:43Z</dcterms:modified>
</cp:coreProperties>
</file>