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9" r:id="rId1"/>
    <sheet name="3 кв" sheetId="18" r:id="rId2"/>
    <sheet name="2 кв" sheetId="17" r:id="rId3"/>
    <sheet name="1 кв" sheetId="16" r:id="rId4"/>
  </sheets>
  <calcPr calcId="125725" iterateDelta="1E-4"/>
</workbook>
</file>

<file path=xl/calcChain.xml><?xml version="1.0" encoding="utf-8"?>
<calcChain xmlns="http://schemas.openxmlformats.org/spreadsheetml/2006/main">
  <c r="E35" i="19"/>
  <c r="E17"/>
  <c r="E19"/>
  <c r="E20"/>
  <c r="E21"/>
  <c r="E22"/>
  <c r="E23"/>
  <c r="E24"/>
  <c r="E25"/>
  <c r="E26"/>
  <c r="E18"/>
  <c r="E13"/>
  <c r="E14"/>
  <c r="E15"/>
  <c r="E12"/>
  <c r="D17"/>
  <c r="D16"/>
  <c r="D17" i="18"/>
  <c r="E19"/>
  <c r="E20"/>
  <c r="E21"/>
  <c r="E22"/>
  <c r="E23"/>
  <c r="E24"/>
  <c r="E25"/>
  <c r="E26"/>
  <c r="E18"/>
  <c r="E13"/>
  <c r="E14"/>
  <c r="E15"/>
  <c r="E12"/>
  <c r="D16"/>
  <c r="E33" i="17"/>
  <c r="D17"/>
  <c r="D16"/>
  <c r="E18"/>
  <c r="E19"/>
  <c r="E20"/>
  <c r="E21"/>
  <c r="E22"/>
  <c r="E23"/>
  <c r="E24"/>
  <c r="E25"/>
  <c r="E26"/>
  <c r="E13"/>
  <c r="E14"/>
  <c r="E15"/>
  <c r="E12"/>
  <c r="D16" i="16"/>
  <c r="E30"/>
  <c r="E13"/>
  <c r="E14"/>
  <c r="E15"/>
  <c r="E18"/>
  <c r="E19"/>
  <c r="E20"/>
  <c r="E21"/>
  <c r="E22"/>
  <c r="E23"/>
  <c r="E24"/>
  <c r="E25"/>
  <c r="E26"/>
  <c r="E12"/>
  <c r="E17"/>
  <c r="E33" i="18" l="1"/>
</calcChain>
</file>

<file path=xl/sharedStrings.xml><?xml version="1.0" encoding="utf-8"?>
<sst xmlns="http://schemas.openxmlformats.org/spreadsheetml/2006/main" count="396" uniqueCount="69">
  <si>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</si>
  <si>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</si>
  <si>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</si>
  <si>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</si>
  <si>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</si>
  <si>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</si>
  <si>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</si>
  <si>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</si>
  <si>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</si>
  <si>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</si>
  <si>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</si>
  <si>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</si>
  <si>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</si>
  <si>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</si>
  <si>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>Аварийное обслуживание систем отопления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</si>
  <si>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</si>
  <si>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</si>
  <si>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</si>
  <si>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</si>
  <si>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</si>
  <si>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</si>
  <si>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</si>
  <si>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</si>
  <si>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</si>
  <si>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</si>
  <si>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</si>
  <si>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</si>
  <si>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</si>
  <si>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</si>
  <si>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</si>
  <si>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выполняемые в целях надлежащего содержания систем внутридомового газового оборудования в МКД</t>
  </si>
  <si>
    <t>1. Исполнителем предъявлены к приемке следующие оказанные на основании договора подряда №_____ от 01.07.2015 г. услуги и выполненные работы по содержанию и текущему ремонту общего имущества в МКД расположенного по адресу ул. Биологическая,14</t>
  </si>
  <si>
    <t>Техническое обслуживание узла учета ИТП</t>
  </si>
  <si>
    <t>Ведение спецсчета</t>
  </si>
  <si>
    <t>ежемесячно</t>
  </si>
  <si>
    <t>по графику</t>
  </si>
  <si>
    <t>руб</t>
  </si>
  <si>
    <t>ОДН электроэнергии</t>
  </si>
  <si>
    <t>Работы, выполняемые в целях надлежащего содержания систем вентиляции и дымоудаления мкд</t>
  </si>
  <si>
    <t>Генеральный директор ООО УК "Авантаж"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</si>
  <si>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Биологическая,14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</si>
  <si>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</si>
  <si>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</si>
  <si>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Водоснабжения и водоотведения ОДН</t>
  </si>
  <si>
    <t>Уборка подъездов</t>
  </si>
  <si>
    <t>тариф</t>
  </si>
  <si>
    <t>Составил:</t>
  </si>
  <si>
    <t>Начальник ПЭО Лебедева О.И</t>
  </si>
  <si>
    <t>Миткалов П.Н.</t>
  </si>
  <si>
    <t>01 апреля 2024 г.</t>
  </si>
  <si>
    <t>Ремонт кровли</t>
  </si>
  <si>
    <t>январь</t>
  </si>
  <si>
    <t>смета</t>
  </si>
  <si>
    <t>2. Всего за период с 01.01.2024 г по 31.03.2024 г. выполненно работ (оказанно услуг) на общую сумму 263669 (двести шестьдесят три тысячи шестьсот шестьдесят девять) рублей 37 коп.</t>
  </si>
  <si>
    <t>01 июля 2024 г.</t>
  </si>
  <si>
    <t>Замена трубы</t>
  </si>
  <si>
    <t>Смена замка, окраска детской площадки</t>
  </si>
  <si>
    <t>май</t>
  </si>
  <si>
    <t>июнь</t>
  </si>
  <si>
    <t>2. Всего за период с 01.01.2024 г по 30.06.2024 г. выполненно работ (оказанно услуг) на общую сумму 552138 (пятьсот пятьдесят две тысячи сто тридцать восемь) рублей 09 коп.</t>
  </si>
  <si>
    <t>01 октября 2024 г.</t>
  </si>
  <si>
    <t>2. Всего за период с 01.01.2024 г по 30.09.2024 г. выполненно работ (оказанно услуг) на общую сумму 737397 (семьсот тридцать семь тысяч триста девяносто семь) рублей 64 коп.</t>
  </si>
  <si>
    <t>Ефимова Т.И.</t>
  </si>
  <si>
    <t>01 января 2025 г.</t>
  </si>
  <si>
    <t>Гидроизоляция фасада</t>
  </si>
  <si>
    <t>сентябрь</t>
  </si>
  <si>
    <t>октябрь</t>
  </si>
  <si>
    <t>2. Всего за период с 01.01.2024 г по 31.12.2024 г. выполненно работ (оказанно услуг) на общую сумму 1104983 (один миллион сто четыре тысячи девятьсот восемьдесят три) рубля 68 коп.</t>
  </si>
  <si>
    <t>Герметизация свесов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</si>
</sst>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0" xfId="0" applyFont="1"/>
    <xf numFmtId="4" fontId="9" fillId="0" borderId="0" xfId="0" applyNumberFormat="1" applyFont="1" applyAlignment="1">
      <alignment horizontal="center"/>
    </xf>
    <xf numFmtId="4" fontId="4" fillId="0" borderId="3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6"/>
  <sheetViews>
    <sheetView tabSelected="1" topLeftCell="A27" workbookViewId="0">
      <selection activeCell="A39" sqref="A39:E39"/>
    </sheetView>
  </sheetViews>
  <sheetFormatPr defaultRowHeight="15"/>
  <cols>
    <col min="1" max="1" width="33.4257812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6" t="s">
        <v>2</v>
      </c>
      <c r="B4" s="1"/>
      <c r="C4" s="1"/>
      <c r="D4" s="40" t="s">
        <v>63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1" t="s">
        <v>40</v>
      </c>
      <c r="B7" s="41"/>
      <c r="C7" s="41"/>
      <c r="D7" s="41"/>
      <c r="E7" s="41"/>
    </row>
    <row r="8" spans="1:7">
      <c r="A8" s="3"/>
      <c r="B8" s="3"/>
      <c r="C8" s="3"/>
      <c r="D8" s="3"/>
      <c r="E8" s="4"/>
    </row>
    <row r="9" spans="1:7" ht="45.75" customHeight="1">
      <c r="A9" s="41" t="s">
        <v>31</v>
      </c>
      <c r="B9" s="41"/>
      <c r="C9" s="41"/>
      <c r="D9" s="41"/>
      <c r="E9" s="41"/>
    </row>
    <row r="10" spans="1:7" ht="15.75" thickBot="1">
      <c r="A10" s="5"/>
      <c r="B10" s="5"/>
      <c r="C10" s="5"/>
      <c r="D10" s="5"/>
      <c r="E10" s="6"/>
      <c r="G10">
        <v>4055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0.4</v>
      </c>
      <c r="E12" s="10">
        <f>D12*$G$10*12</f>
        <v>19464</v>
      </c>
    </row>
    <row r="13" spans="1:7" ht="38.25">
      <c r="A13" s="7" t="s">
        <v>38</v>
      </c>
      <c r="B13" s="8" t="s">
        <v>35</v>
      </c>
      <c r="C13" s="8" t="s">
        <v>9</v>
      </c>
      <c r="D13" s="9">
        <v>0.83</v>
      </c>
      <c r="E13" s="10">
        <f t="shared" ref="E13:E15" si="0">D13*$G$10*12</f>
        <v>40387.799999999996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0.93</v>
      </c>
      <c r="E14" s="10">
        <f t="shared" si="0"/>
        <v>45253.8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1.04</v>
      </c>
      <c r="E15" s="10">
        <f t="shared" si="0"/>
        <v>50606.399999999994</v>
      </c>
    </row>
    <row r="16" spans="1:7" ht="51">
      <c r="A16" s="7" t="s">
        <v>30</v>
      </c>
      <c r="B16" s="8" t="s">
        <v>35</v>
      </c>
      <c r="C16" s="8" t="s">
        <v>9</v>
      </c>
      <c r="D16" s="27">
        <f>E16/6/G10</f>
        <v>0.36356391286477602</v>
      </c>
      <c r="E16" s="31">
        <v>8845.51</v>
      </c>
      <c r="G16" s="17"/>
    </row>
    <row r="17" spans="1:8">
      <c r="A17" s="7" t="s">
        <v>11</v>
      </c>
      <c r="B17" s="8" t="s">
        <v>35</v>
      </c>
      <c r="C17" s="8" t="s">
        <v>9</v>
      </c>
      <c r="D17" s="27">
        <f>E17/9/G10</f>
        <v>0.27085080147965479</v>
      </c>
      <c r="E17" s="31">
        <f>1830.5+8054.2</f>
        <v>9884.7000000000007</v>
      </c>
    </row>
    <row r="18" spans="1:8" ht="25.5">
      <c r="A18" s="7" t="s">
        <v>10</v>
      </c>
      <c r="B18" s="8" t="s">
        <v>35</v>
      </c>
      <c r="C18" s="8" t="s">
        <v>9</v>
      </c>
      <c r="D18" s="8">
        <v>3.46</v>
      </c>
      <c r="E18" s="10">
        <f>D18*$G$10*12</f>
        <v>168363.59999999998</v>
      </c>
    </row>
    <row r="19" spans="1:8">
      <c r="A19" s="7" t="s">
        <v>29</v>
      </c>
      <c r="B19" s="8" t="s">
        <v>8</v>
      </c>
      <c r="C19" s="8" t="s">
        <v>9</v>
      </c>
      <c r="D19" s="9">
        <v>3.19</v>
      </c>
      <c r="E19" s="10">
        <f t="shared" ref="E19:E26" si="1">D19*$G$10*12</f>
        <v>155225.4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47686.8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1"/>
        <v>29682.6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1"/>
        <v>17031</v>
      </c>
    </row>
    <row r="23" spans="1:8" ht="25.5">
      <c r="A23" s="7" t="s">
        <v>16</v>
      </c>
      <c r="B23" s="8" t="s">
        <v>8</v>
      </c>
      <c r="C23" s="8" t="s">
        <v>9</v>
      </c>
      <c r="D23" s="8">
        <v>1.86</v>
      </c>
      <c r="E23" s="10">
        <f t="shared" si="1"/>
        <v>90507.6</v>
      </c>
    </row>
    <row r="24" spans="1:8" ht="25.5">
      <c r="A24" s="23" t="s">
        <v>32</v>
      </c>
      <c r="B24" s="8" t="s">
        <v>8</v>
      </c>
      <c r="C24" s="8" t="s">
        <v>9</v>
      </c>
      <c r="D24" s="8">
        <v>0.45</v>
      </c>
      <c r="E24" s="10">
        <f t="shared" si="1"/>
        <v>21897</v>
      </c>
      <c r="G24" s="17"/>
      <c r="H24" s="17"/>
    </row>
    <row r="25" spans="1:8">
      <c r="A25" s="28" t="s">
        <v>44</v>
      </c>
      <c r="B25" s="8" t="s">
        <v>35</v>
      </c>
      <c r="C25" s="8" t="s">
        <v>9</v>
      </c>
      <c r="D25" s="8">
        <v>1.98</v>
      </c>
      <c r="E25" s="10">
        <f t="shared" si="1"/>
        <v>96346.799999999988</v>
      </c>
      <c r="G25" s="17"/>
      <c r="H25" s="17"/>
    </row>
    <row r="26" spans="1:8">
      <c r="A26" s="23" t="s">
        <v>33</v>
      </c>
      <c r="B26" s="8" t="s">
        <v>34</v>
      </c>
      <c r="C26" s="8" t="s">
        <v>9</v>
      </c>
      <c r="D26" s="8">
        <v>0.5</v>
      </c>
      <c r="E26" s="10">
        <f t="shared" si="1"/>
        <v>24330</v>
      </c>
      <c r="G26" s="17"/>
      <c r="H26" s="17"/>
    </row>
    <row r="27" spans="1:8">
      <c r="A27" s="23" t="s">
        <v>43</v>
      </c>
      <c r="B27" s="8" t="s">
        <v>34</v>
      </c>
      <c r="C27" s="8" t="s">
        <v>36</v>
      </c>
      <c r="D27" s="8" t="s">
        <v>45</v>
      </c>
      <c r="E27" s="26">
        <v>69309.77</v>
      </c>
      <c r="G27" s="17"/>
      <c r="H27" s="17"/>
    </row>
    <row r="28" spans="1:8">
      <c r="A28" s="23" t="s">
        <v>37</v>
      </c>
      <c r="B28" s="8" t="s">
        <v>34</v>
      </c>
      <c r="C28" s="8" t="s">
        <v>36</v>
      </c>
      <c r="D28" s="8" t="s">
        <v>45</v>
      </c>
      <c r="E28" s="26">
        <v>48764.9</v>
      </c>
      <c r="G28" s="17"/>
      <c r="H28" s="17"/>
    </row>
    <row r="29" spans="1:8">
      <c r="A29" s="23" t="s">
        <v>50</v>
      </c>
      <c r="B29" s="8" t="s">
        <v>51</v>
      </c>
      <c r="C29" s="8" t="s">
        <v>36</v>
      </c>
      <c r="D29" s="8" t="s">
        <v>52</v>
      </c>
      <c r="E29" s="26">
        <v>25626</v>
      </c>
      <c r="G29" s="17"/>
      <c r="H29" s="17"/>
    </row>
    <row r="30" spans="1:8">
      <c r="A30" s="33" t="s">
        <v>55</v>
      </c>
      <c r="B30" s="34" t="s">
        <v>57</v>
      </c>
      <c r="C30" s="8" t="s">
        <v>36</v>
      </c>
      <c r="D30" s="8" t="s">
        <v>52</v>
      </c>
      <c r="E30" s="35">
        <v>3262</v>
      </c>
      <c r="G30" s="17"/>
      <c r="H30" s="17"/>
    </row>
    <row r="31" spans="1:8" ht="19.5" customHeight="1">
      <c r="A31" s="33" t="s">
        <v>56</v>
      </c>
      <c r="B31" s="34" t="s">
        <v>58</v>
      </c>
      <c r="C31" s="8" t="s">
        <v>36</v>
      </c>
      <c r="D31" s="8" t="s">
        <v>52</v>
      </c>
      <c r="E31" s="35">
        <v>1118</v>
      </c>
      <c r="G31" s="17"/>
      <c r="H31" s="17"/>
    </row>
    <row r="32" spans="1:8">
      <c r="A32" s="33" t="s">
        <v>55</v>
      </c>
      <c r="B32" s="34" t="s">
        <v>58</v>
      </c>
      <c r="C32" s="8" t="s">
        <v>36</v>
      </c>
      <c r="D32" s="8" t="s">
        <v>52</v>
      </c>
      <c r="E32" s="35">
        <v>1590</v>
      </c>
      <c r="G32" s="17"/>
      <c r="H32" s="17"/>
    </row>
    <row r="33" spans="1:8">
      <c r="A33" s="33" t="s">
        <v>68</v>
      </c>
      <c r="B33" s="34" t="s">
        <v>65</v>
      </c>
      <c r="C33" s="8" t="s">
        <v>36</v>
      </c>
      <c r="D33" s="8" t="s">
        <v>52</v>
      </c>
      <c r="E33" s="35">
        <v>10800</v>
      </c>
      <c r="G33" s="17"/>
      <c r="H33" s="17"/>
    </row>
    <row r="34" spans="1:8">
      <c r="A34" s="33" t="s">
        <v>64</v>
      </c>
      <c r="B34" s="34" t="s">
        <v>66</v>
      </c>
      <c r="C34" s="8" t="s">
        <v>36</v>
      </c>
      <c r="D34" s="8" t="s">
        <v>52</v>
      </c>
      <c r="E34" s="35">
        <v>119000</v>
      </c>
      <c r="G34" s="17"/>
      <c r="H34" s="17"/>
    </row>
    <row r="35" spans="1:8" ht="19.5" thickBot="1">
      <c r="A35" s="12" t="s">
        <v>17</v>
      </c>
      <c r="B35" s="13"/>
      <c r="C35" s="13"/>
      <c r="D35" s="14"/>
      <c r="E35" s="15">
        <f>SUM(E12:E34)</f>
        <v>1104983.6800000002</v>
      </c>
      <c r="G35" s="17"/>
      <c r="H35" s="17"/>
    </row>
    <row r="36" spans="1:8">
      <c r="A36" s="5"/>
      <c r="B36" s="5"/>
      <c r="C36" s="5"/>
      <c r="D36" s="5"/>
      <c r="E36" s="6"/>
    </row>
    <row r="37" spans="1:8" ht="33" customHeight="1">
      <c r="A37" s="41" t="s">
        <v>67</v>
      </c>
      <c r="B37" s="41"/>
      <c r="C37" s="41"/>
      <c r="D37" s="41"/>
      <c r="E37" s="41"/>
    </row>
    <row r="38" spans="1:8">
      <c r="A38" s="24"/>
      <c r="B38" s="24"/>
      <c r="C38" s="24"/>
      <c r="D38" s="24"/>
      <c r="E38" s="25"/>
    </row>
    <row r="39" spans="1:8" ht="15" customHeight="1">
      <c r="A39" s="41" t="s">
        <v>41</v>
      </c>
      <c r="B39" s="41"/>
      <c r="C39" s="41"/>
      <c r="D39" s="41"/>
      <c r="E39" s="41"/>
    </row>
    <row r="40" spans="1:8">
      <c r="A40" s="5"/>
      <c r="B40" s="5"/>
      <c r="C40" s="5"/>
      <c r="D40" s="5"/>
      <c r="E40" s="6"/>
    </row>
    <row r="41" spans="1:8">
      <c r="A41" s="42" t="s">
        <v>42</v>
      </c>
      <c r="B41" s="42"/>
      <c r="C41" s="42"/>
      <c r="D41" s="42"/>
      <c r="E41" s="42"/>
    </row>
    <row r="42" spans="1:8">
      <c r="A42" s="5"/>
      <c r="B42" s="5"/>
      <c r="C42" s="5"/>
      <c r="D42" s="5"/>
      <c r="E42" s="6"/>
    </row>
    <row r="43" spans="1:8" ht="30" customHeight="1">
      <c r="A43" s="41" t="s">
        <v>18</v>
      </c>
      <c r="B43" s="41"/>
      <c r="C43" s="41"/>
      <c r="D43" s="41"/>
      <c r="E43" s="41"/>
    </row>
    <row r="44" spans="1:8">
      <c r="A44" s="5"/>
      <c r="B44" s="5"/>
      <c r="C44" s="5"/>
      <c r="D44" s="5"/>
      <c r="E44" s="6"/>
    </row>
    <row r="45" spans="1:8">
      <c r="A45" s="5"/>
      <c r="B45" s="5"/>
      <c r="C45" s="5"/>
      <c r="D45" s="5"/>
      <c r="E45" s="6"/>
    </row>
    <row r="46" spans="1:8">
      <c r="A46" s="43" t="s">
        <v>19</v>
      </c>
      <c r="B46" s="43"/>
      <c r="C46" s="43"/>
      <c r="D46" s="43"/>
      <c r="E46" s="43"/>
    </row>
    <row r="47" spans="1:8">
      <c r="A47" s="5"/>
      <c r="B47" s="5"/>
      <c r="C47" s="5"/>
      <c r="D47" s="5"/>
      <c r="E47" s="6"/>
    </row>
    <row r="48" spans="1:8">
      <c r="A48" s="5" t="s">
        <v>46</v>
      </c>
      <c r="B48" s="5" t="s">
        <v>47</v>
      </c>
      <c r="C48" s="5"/>
      <c r="D48" s="5"/>
      <c r="E48" s="6" t="s">
        <v>22</v>
      </c>
    </row>
    <row r="49" spans="1:5">
      <c r="A49" s="5"/>
      <c r="B49" s="5"/>
      <c r="C49" s="5"/>
      <c r="D49" s="5"/>
      <c r="E49" s="6" t="s">
        <v>24</v>
      </c>
    </row>
    <row r="50" spans="1:5">
      <c r="A50" s="5"/>
      <c r="B50" s="5"/>
      <c r="C50" s="5"/>
      <c r="D50" s="5"/>
      <c r="E50" s="6"/>
    </row>
    <row r="51" spans="1:5">
      <c r="A51" s="5" t="s">
        <v>20</v>
      </c>
      <c r="B51" s="5" t="s">
        <v>39</v>
      </c>
      <c r="C51" s="5"/>
      <c r="D51" s="5"/>
    </row>
    <row r="52" spans="1:5">
      <c r="A52" s="5"/>
      <c r="B52" s="42" t="s">
        <v>62</v>
      </c>
      <c r="C52" s="42"/>
      <c r="D52" s="42"/>
      <c r="E52" s="6" t="s">
        <v>22</v>
      </c>
    </row>
    <row r="53" spans="1:5">
      <c r="A53" s="5"/>
      <c r="B53" s="5"/>
      <c r="C53" s="5"/>
      <c r="D53" s="5"/>
      <c r="E53" s="6" t="s">
        <v>24</v>
      </c>
    </row>
    <row r="54" spans="1:5">
      <c r="A54" s="5"/>
      <c r="B54" s="5"/>
      <c r="C54" s="5"/>
      <c r="D54" s="5"/>
      <c r="E54" s="6"/>
    </row>
    <row r="55" spans="1:5">
      <c r="A55" s="5" t="s">
        <v>25</v>
      </c>
      <c r="B55" s="5" t="s">
        <v>21</v>
      </c>
      <c r="C55" s="5"/>
      <c r="D55" s="5"/>
      <c r="E55" s="6" t="s">
        <v>22</v>
      </c>
    </row>
    <row r="56" spans="1:5">
      <c r="A56" s="5"/>
      <c r="B56" s="37" t="s">
        <v>23</v>
      </c>
      <c r="C56" s="37"/>
      <c r="D56" s="37"/>
      <c r="E56" s="6" t="s">
        <v>24</v>
      </c>
    </row>
  </sheetData>
  <mergeCells count="12">
    <mergeCell ref="B56:D56"/>
    <mergeCell ref="A1:E1"/>
    <mergeCell ref="A2:E2"/>
    <mergeCell ref="D4:E4"/>
    <mergeCell ref="A7:E7"/>
    <mergeCell ref="A9:E9"/>
    <mergeCell ref="A37:E37"/>
    <mergeCell ref="A39:E39"/>
    <mergeCell ref="A41:E41"/>
    <mergeCell ref="A43:E43"/>
    <mergeCell ref="A46:E46"/>
    <mergeCell ref="B52:D52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4"/>
  <sheetViews>
    <sheetView workbookViewId="0">
      <selection activeCell="B50" sqref="B50:D50"/>
    </sheetView>
  </sheetViews>
  <sheetFormatPr defaultRowHeight="15"/>
  <cols>
    <col min="1" max="1" width="33.4257812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40" t="s">
        <v>60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1" t="s">
        <v>40</v>
      </c>
      <c r="B7" s="41"/>
      <c r="C7" s="41"/>
      <c r="D7" s="41"/>
      <c r="E7" s="41"/>
    </row>
    <row r="8" spans="1:7">
      <c r="A8" s="3"/>
      <c r="B8" s="3"/>
      <c r="C8" s="3"/>
      <c r="D8" s="3"/>
      <c r="E8" s="4"/>
    </row>
    <row r="9" spans="1:7" ht="45.75" customHeight="1">
      <c r="A9" s="41" t="s">
        <v>31</v>
      </c>
      <c r="B9" s="41"/>
      <c r="C9" s="41"/>
      <c r="D9" s="41"/>
      <c r="E9" s="41"/>
    </row>
    <row r="10" spans="1:7" ht="15.75" thickBot="1">
      <c r="A10" s="5"/>
      <c r="B10" s="5"/>
      <c r="C10" s="5"/>
      <c r="D10" s="5"/>
      <c r="E10" s="6"/>
      <c r="G10">
        <v>4055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0.4</v>
      </c>
      <c r="E12" s="10">
        <f>D12*$G$10*9</f>
        <v>14598</v>
      </c>
    </row>
    <row r="13" spans="1:7" ht="38.25">
      <c r="A13" s="7" t="s">
        <v>38</v>
      </c>
      <c r="B13" s="8" t="s">
        <v>35</v>
      </c>
      <c r="C13" s="8" t="s">
        <v>9</v>
      </c>
      <c r="D13" s="9">
        <v>0.83</v>
      </c>
      <c r="E13" s="10">
        <f t="shared" ref="E13:E15" si="0">D13*$G$10*9</f>
        <v>30290.85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0.93</v>
      </c>
      <c r="E14" s="10">
        <f t="shared" si="0"/>
        <v>33940.35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1.04</v>
      </c>
      <c r="E15" s="10">
        <f t="shared" si="0"/>
        <v>37954.799999999996</v>
      </c>
    </row>
    <row r="16" spans="1:7" ht="51">
      <c r="A16" s="7" t="s">
        <v>30</v>
      </c>
      <c r="B16" s="8" t="s">
        <v>35</v>
      </c>
      <c r="C16" s="8" t="s">
        <v>9</v>
      </c>
      <c r="D16" s="27">
        <f>E16/6/G10</f>
        <v>0.34050595972050968</v>
      </c>
      <c r="E16" s="31">
        <v>8284.51</v>
      </c>
      <c r="G16" s="17"/>
    </row>
    <row r="17" spans="1:8">
      <c r="A17" s="7" t="s">
        <v>11</v>
      </c>
      <c r="B17" s="8" t="s">
        <v>35</v>
      </c>
      <c r="C17" s="8" t="s">
        <v>9</v>
      </c>
      <c r="D17" s="27">
        <f>E17/9/G10</f>
        <v>0.21066173448417591</v>
      </c>
      <c r="E17" s="10">
        <v>7688.1</v>
      </c>
    </row>
    <row r="18" spans="1:8" ht="25.5">
      <c r="A18" s="7" t="s">
        <v>10</v>
      </c>
      <c r="B18" s="8" t="s">
        <v>35</v>
      </c>
      <c r="C18" s="8" t="s">
        <v>9</v>
      </c>
      <c r="D18" s="8">
        <v>3.46</v>
      </c>
      <c r="E18" s="10">
        <f>D18*$G$10*9</f>
        <v>126272.7</v>
      </c>
    </row>
    <row r="19" spans="1:8">
      <c r="A19" s="7" t="s">
        <v>29</v>
      </c>
      <c r="B19" s="8" t="s">
        <v>8</v>
      </c>
      <c r="C19" s="8" t="s">
        <v>9</v>
      </c>
      <c r="D19" s="9">
        <v>3.19</v>
      </c>
      <c r="E19" s="10">
        <f t="shared" ref="E19:E26" si="1">D19*$G$10*9</f>
        <v>116419.04999999999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35765.1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1"/>
        <v>22261.949999999997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1"/>
        <v>12773.25</v>
      </c>
    </row>
    <row r="23" spans="1:8" ht="25.5">
      <c r="A23" s="7" t="s">
        <v>16</v>
      </c>
      <c r="B23" s="8" t="s">
        <v>8</v>
      </c>
      <c r="C23" s="8" t="s">
        <v>9</v>
      </c>
      <c r="D23" s="8">
        <v>1.86</v>
      </c>
      <c r="E23" s="10">
        <f t="shared" si="1"/>
        <v>67880.7</v>
      </c>
    </row>
    <row r="24" spans="1:8" ht="25.5">
      <c r="A24" s="23" t="s">
        <v>32</v>
      </c>
      <c r="B24" s="8" t="s">
        <v>8</v>
      </c>
      <c r="C24" s="8" t="s">
        <v>9</v>
      </c>
      <c r="D24" s="8">
        <v>0.45</v>
      </c>
      <c r="E24" s="10">
        <f t="shared" si="1"/>
        <v>16422.75</v>
      </c>
      <c r="G24" s="17"/>
      <c r="H24" s="17"/>
    </row>
    <row r="25" spans="1:8">
      <c r="A25" s="28" t="s">
        <v>44</v>
      </c>
      <c r="B25" s="8" t="s">
        <v>35</v>
      </c>
      <c r="C25" s="8" t="s">
        <v>9</v>
      </c>
      <c r="D25" s="8">
        <v>1.98</v>
      </c>
      <c r="E25" s="10">
        <f t="shared" si="1"/>
        <v>72260.099999999991</v>
      </c>
      <c r="G25" s="17"/>
      <c r="H25" s="17"/>
    </row>
    <row r="26" spans="1:8">
      <c r="A26" s="23" t="s">
        <v>33</v>
      </c>
      <c r="B26" s="8" t="s">
        <v>34</v>
      </c>
      <c r="C26" s="8" t="s">
        <v>9</v>
      </c>
      <c r="D26" s="8">
        <v>0.5</v>
      </c>
      <c r="E26" s="10">
        <f t="shared" si="1"/>
        <v>18247.5</v>
      </c>
      <c r="G26" s="17"/>
      <c r="H26" s="17"/>
    </row>
    <row r="27" spans="1:8">
      <c r="A27" s="23" t="s">
        <v>43</v>
      </c>
      <c r="B27" s="8" t="s">
        <v>34</v>
      </c>
      <c r="C27" s="8" t="s">
        <v>36</v>
      </c>
      <c r="D27" s="8" t="s">
        <v>45</v>
      </c>
      <c r="E27" s="26">
        <v>47535.56</v>
      </c>
      <c r="G27" s="17"/>
      <c r="H27" s="17"/>
    </row>
    <row r="28" spans="1:8">
      <c r="A28" s="23" t="s">
        <v>37</v>
      </c>
      <c r="B28" s="8" t="s">
        <v>34</v>
      </c>
      <c r="C28" s="8" t="s">
        <v>36</v>
      </c>
      <c r="D28" s="8" t="s">
        <v>45</v>
      </c>
      <c r="E28" s="26">
        <v>38206.370000000003</v>
      </c>
      <c r="G28" s="17"/>
      <c r="H28" s="17"/>
    </row>
    <row r="29" spans="1:8">
      <c r="A29" s="23" t="s">
        <v>50</v>
      </c>
      <c r="B29" s="8" t="s">
        <v>51</v>
      </c>
      <c r="C29" s="8" t="s">
        <v>36</v>
      </c>
      <c r="D29" s="8" t="s">
        <v>52</v>
      </c>
      <c r="E29" s="26">
        <v>25626</v>
      </c>
      <c r="G29" s="17"/>
      <c r="H29" s="17"/>
    </row>
    <row r="30" spans="1:8">
      <c r="A30" s="33" t="s">
        <v>55</v>
      </c>
      <c r="B30" s="34" t="s">
        <v>57</v>
      </c>
      <c r="C30" s="8" t="s">
        <v>36</v>
      </c>
      <c r="D30" s="8" t="s">
        <v>52</v>
      </c>
      <c r="E30" s="35">
        <v>3262</v>
      </c>
      <c r="G30" s="17"/>
      <c r="H30" s="17"/>
    </row>
    <row r="31" spans="1:8" ht="19.5" customHeight="1">
      <c r="A31" s="33" t="s">
        <v>56</v>
      </c>
      <c r="B31" s="34" t="s">
        <v>58</v>
      </c>
      <c r="C31" s="8" t="s">
        <v>36</v>
      </c>
      <c r="D31" s="8" t="s">
        <v>52</v>
      </c>
      <c r="E31" s="35">
        <v>118</v>
      </c>
      <c r="G31" s="17"/>
      <c r="H31" s="17"/>
    </row>
    <row r="32" spans="1:8">
      <c r="A32" s="33" t="s">
        <v>55</v>
      </c>
      <c r="B32" s="34" t="s">
        <v>58</v>
      </c>
      <c r="C32" s="8" t="s">
        <v>36</v>
      </c>
      <c r="D32" s="8" t="s">
        <v>52</v>
      </c>
      <c r="E32" s="35">
        <v>1590</v>
      </c>
      <c r="G32" s="17"/>
      <c r="H32" s="17"/>
    </row>
    <row r="33" spans="1:8" ht="19.5" thickBot="1">
      <c r="A33" s="12" t="s">
        <v>17</v>
      </c>
      <c r="B33" s="13"/>
      <c r="C33" s="13"/>
      <c r="D33" s="14"/>
      <c r="E33" s="15">
        <f>SUM(E12:E32)</f>
        <v>737397.64</v>
      </c>
      <c r="G33" s="17"/>
      <c r="H33" s="17"/>
    </row>
    <row r="34" spans="1:8">
      <c r="A34" s="5"/>
      <c r="B34" s="5"/>
      <c r="C34" s="5"/>
      <c r="D34" s="5"/>
      <c r="E34" s="6"/>
    </row>
    <row r="35" spans="1:8" ht="33" customHeight="1">
      <c r="A35" s="41" t="s">
        <v>61</v>
      </c>
      <c r="B35" s="41"/>
      <c r="C35" s="41"/>
      <c r="D35" s="41"/>
      <c r="E35" s="41"/>
    </row>
    <row r="36" spans="1:8">
      <c r="A36" s="24"/>
      <c r="B36" s="24"/>
      <c r="C36" s="24"/>
      <c r="D36" s="24"/>
      <c r="E36" s="25"/>
    </row>
    <row r="37" spans="1:8" ht="15" customHeight="1">
      <c r="A37" s="41" t="s">
        <v>41</v>
      </c>
      <c r="B37" s="41"/>
      <c r="C37" s="41"/>
      <c r="D37" s="41"/>
      <c r="E37" s="41"/>
    </row>
    <row r="38" spans="1:8">
      <c r="A38" s="5"/>
      <c r="B38" s="5"/>
      <c r="C38" s="5"/>
      <c r="D38" s="5"/>
      <c r="E38" s="6"/>
    </row>
    <row r="39" spans="1:8">
      <c r="A39" s="42" t="s">
        <v>42</v>
      </c>
      <c r="B39" s="42"/>
      <c r="C39" s="42"/>
      <c r="D39" s="42"/>
      <c r="E39" s="42"/>
    </row>
    <row r="40" spans="1:8">
      <c r="A40" s="5"/>
      <c r="B40" s="5"/>
      <c r="C40" s="5"/>
      <c r="D40" s="5"/>
      <c r="E40" s="6"/>
    </row>
    <row r="41" spans="1:8" ht="30" customHeight="1">
      <c r="A41" s="41" t="s">
        <v>18</v>
      </c>
      <c r="B41" s="41"/>
      <c r="C41" s="41"/>
      <c r="D41" s="41"/>
      <c r="E41" s="41"/>
    </row>
    <row r="42" spans="1:8">
      <c r="A42" s="5"/>
      <c r="B42" s="5"/>
      <c r="C42" s="5"/>
      <c r="D42" s="5"/>
      <c r="E42" s="6"/>
    </row>
    <row r="43" spans="1:8">
      <c r="A43" s="5"/>
      <c r="B43" s="5"/>
      <c r="C43" s="5"/>
      <c r="D43" s="5"/>
      <c r="E43" s="6"/>
    </row>
    <row r="44" spans="1:8">
      <c r="A44" s="43" t="s">
        <v>19</v>
      </c>
      <c r="B44" s="43"/>
      <c r="C44" s="43"/>
      <c r="D44" s="43"/>
      <c r="E44" s="43"/>
    </row>
    <row r="45" spans="1:8">
      <c r="A45" s="5"/>
      <c r="B45" s="5"/>
      <c r="C45" s="5"/>
      <c r="D45" s="5"/>
      <c r="E45" s="6"/>
    </row>
    <row r="46" spans="1:8">
      <c r="A46" s="5" t="s">
        <v>46</v>
      </c>
      <c r="B46" s="5" t="s">
        <v>47</v>
      </c>
      <c r="C46" s="5"/>
      <c r="D46" s="5"/>
      <c r="E46" s="6" t="s">
        <v>22</v>
      </c>
    </row>
    <row r="47" spans="1:8">
      <c r="A47" s="5"/>
      <c r="B47" s="5"/>
      <c r="C47" s="5"/>
      <c r="D47" s="5"/>
      <c r="E47" s="6" t="s">
        <v>24</v>
      </c>
    </row>
    <row r="48" spans="1:8">
      <c r="A48" s="5"/>
      <c r="B48" s="5"/>
      <c r="C48" s="5"/>
      <c r="D48" s="5"/>
      <c r="E48" s="6"/>
    </row>
    <row r="49" spans="1:5">
      <c r="A49" s="5" t="s">
        <v>20</v>
      </c>
      <c r="B49" s="5" t="s">
        <v>39</v>
      </c>
      <c r="C49" s="5"/>
      <c r="D49" s="5"/>
    </row>
    <row r="50" spans="1:5">
      <c r="A50" s="5"/>
      <c r="B50" s="42" t="s">
        <v>62</v>
      </c>
      <c r="C50" s="42"/>
      <c r="D50" s="42"/>
      <c r="E50" s="6" t="s">
        <v>22</v>
      </c>
    </row>
    <row r="51" spans="1:5">
      <c r="A51" s="5"/>
      <c r="B51" s="5"/>
      <c r="C51" s="5"/>
      <c r="D51" s="5"/>
      <c r="E51" s="6" t="s">
        <v>24</v>
      </c>
    </row>
    <row r="52" spans="1:5">
      <c r="A52" s="5"/>
      <c r="B52" s="5"/>
      <c r="C52" s="5"/>
      <c r="D52" s="5"/>
      <c r="E52" s="6"/>
    </row>
    <row r="53" spans="1:5">
      <c r="A53" s="5" t="s">
        <v>25</v>
      </c>
      <c r="B53" s="5" t="s">
        <v>21</v>
      </c>
      <c r="C53" s="5"/>
      <c r="D53" s="5"/>
      <c r="E53" s="6" t="s">
        <v>22</v>
      </c>
    </row>
    <row r="54" spans="1:5">
      <c r="A54" s="5"/>
      <c r="B54" s="37" t="s">
        <v>23</v>
      </c>
      <c r="C54" s="37"/>
      <c r="D54" s="37"/>
      <c r="E54" s="6" t="s">
        <v>24</v>
      </c>
    </row>
  </sheetData>
  <mergeCells count="12">
    <mergeCell ref="B54:D54"/>
    <mergeCell ref="A1:E1"/>
    <mergeCell ref="A2:E2"/>
    <mergeCell ref="D4:E4"/>
    <mergeCell ref="A7:E7"/>
    <mergeCell ref="A9:E9"/>
    <mergeCell ref="A35:E35"/>
    <mergeCell ref="A37:E37"/>
    <mergeCell ref="A39:E39"/>
    <mergeCell ref="A41:E41"/>
    <mergeCell ref="A44:E44"/>
    <mergeCell ref="B50:D50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4"/>
  <sheetViews>
    <sheetView topLeftCell="A24" workbookViewId="0">
      <selection activeCell="A36" sqref="A36"/>
    </sheetView>
  </sheetViews>
  <sheetFormatPr defaultRowHeight="15"/>
  <cols>
    <col min="1" max="1" width="33.4257812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40" t="s">
        <v>54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1" t="s">
        <v>40</v>
      </c>
      <c r="B7" s="41"/>
      <c r="C7" s="41"/>
      <c r="D7" s="41"/>
      <c r="E7" s="41"/>
    </row>
    <row r="8" spans="1:7">
      <c r="A8" s="3"/>
      <c r="B8" s="3"/>
      <c r="C8" s="3"/>
      <c r="D8" s="3"/>
      <c r="E8" s="4"/>
    </row>
    <row r="9" spans="1:7" ht="45.75" customHeight="1">
      <c r="A9" s="41" t="s">
        <v>31</v>
      </c>
      <c r="B9" s="41"/>
      <c r="C9" s="41"/>
      <c r="D9" s="41"/>
      <c r="E9" s="41"/>
    </row>
    <row r="10" spans="1:7" ht="15.75" thickBot="1">
      <c r="A10" s="5"/>
      <c r="B10" s="5"/>
      <c r="C10" s="5"/>
      <c r="D10" s="5"/>
      <c r="E10" s="6"/>
      <c r="G10">
        <v>4055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0.4</v>
      </c>
      <c r="E12" s="10">
        <f>D12*$G$10*6</f>
        <v>9732</v>
      </c>
    </row>
    <row r="13" spans="1:7" ht="38.25">
      <c r="A13" s="7" t="s">
        <v>38</v>
      </c>
      <c r="B13" s="8" t="s">
        <v>35</v>
      </c>
      <c r="C13" s="8" t="s">
        <v>9</v>
      </c>
      <c r="D13" s="9">
        <v>0.83</v>
      </c>
      <c r="E13" s="10">
        <f t="shared" ref="E13:E15" si="0">D13*$G$10*6</f>
        <v>20193.899999999998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0.93</v>
      </c>
      <c r="E14" s="10">
        <f t="shared" si="0"/>
        <v>22626.9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1.04</v>
      </c>
      <c r="E15" s="10">
        <f t="shared" si="0"/>
        <v>25303.199999999997</v>
      </c>
    </row>
    <row r="16" spans="1:7" ht="51">
      <c r="A16" s="7" t="s">
        <v>30</v>
      </c>
      <c r="B16" s="8" t="s">
        <v>35</v>
      </c>
      <c r="C16" s="8" t="s">
        <v>9</v>
      </c>
      <c r="D16" s="27">
        <f>E16/6/G10</f>
        <v>0.34050595972050968</v>
      </c>
      <c r="E16" s="31">
        <v>8284.51</v>
      </c>
      <c r="G16" s="17"/>
    </row>
    <row r="17" spans="1:8">
      <c r="A17" s="7" t="s">
        <v>11</v>
      </c>
      <c r="B17" s="8" t="s">
        <v>35</v>
      </c>
      <c r="C17" s="8" t="s">
        <v>9</v>
      </c>
      <c r="D17" s="27">
        <f>E17/6/G10</f>
        <v>0.25580353473078504</v>
      </c>
      <c r="E17" s="10">
        <v>6223.7</v>
      </c>
    </row>
    <row r="18" spans="1:8" ht="25.5">
      <c r="A18" s="7" t="s">
        <v>10</v>
      </c>
      <c r="B18" s="8" t="s">
        <v>35</v>
      </c>
      <c r="C18" s="8" t="s">
        <v>9</v>
      </c>
      <c r="D18" s="8">
        <v>3.46</v>
      </c>
      <c r="E18" s="10">
        <f t="shared" ref="E18:E26" si="1">D18*$G$10*6</f>
        <v>84181.799999999988</v>
      </c>
    </row>
    <row r="19" spans="1:8">
      <c r="A19" s="7" t="s">
        <v>29</v>
      </c>
      <c r="B19" s="8" t="s">
        <v>8</v>
      </c>
      <c r="C19" s="8" t="s">
        <v>9</v>
      </c>
      <c r="D19" s="9">
        <v>3.19</v>
      </c>
      <c r="E19" s="10">
        <f t="shared" si="1"/>
        <v>77612.7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23843.4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1"/>
        <v>14841.3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1"/>
        <v>8515.5</v>
      </c>
    </row>
    <row r="23" spans="1:8" ht="25.5">
      <c r="A23" s="7" t="s">
        <v>16</v>
      </c>
      <c r="B23" s="8" t="s">
        <v>8</v>
      </c>
      <c r="C23" s="8" t="s">
        <v>9</v>
      </c>
      <c r="D23" s="8">
        <v>1.86</v>
      </c>
      <c r="E23" s="10">
        <f t="shared" si="1"/>
        <v>45253.8</v>
      </c>
    </row>
    <row r="24" spans="1:8" ht="25.5">
      <c r="A24" s="23" t="s">
        <v>32</v>
      </c>
      <c r="B24" s="8" t="s">
        <v>8</v>
      </c>
      <c r="C24" s="8" t="s">
        <v>9</v>
      </c>
      <c r="D24" s="8">
        <v>0.45</v>
      </c>
      <c r="E24" s="10">
        <f t="shared" si="1"/>
        <v>10948.5</v>
      </c>
      <c r="G24" s="17"/>
      <c r="H24" s="17"/>
    </row>
    <row r="25" spans="1:8">
      <c r="A25" s="28" t="s">
        <v>44</v>
      </c>
      <c r="B25" s="8" t="s">
        <v>35</v>
      </c>
      <c r="C25" s="8" t="s">
        <v>9</v>
      </c>
      <c r="D25" s="8">
        <v>1.98</v>
      </c>
      <c r="E25" s="10">
        <f t="shared" si="1"/>
        <v>48173.399999999994</v>
      </c>
      <c r="G25" s="17"/>
      <c r="H25" s="17"/>
    </row>
    <row r="26" spans="1:8">
      <c r="A26" s="23" t="s">
        <v>33</v>
      </c>
      <c r="B26" s="8" t="s">
        <v>34</v>
      </c>
      <c r="C26" s="8" t="s">
        <v>9</v>
      </c>
      <c r="D26" s="8">
        <v>0.5</v>
      </c>
      <c r="E26" s="10">
        <f t="shared" si="1"/>
        <v>12165</v>
      </c>
      <c r="G26" s="17"/>
      <c r="H26" s="17"/>
    </row>
    <row r="27" spans="1:8">
      <c r="A27" s="23" t="s">
        <v>43</v>
      </c>
      <c r="B27" s="8" t="s">
        <v>34</v>
      </c>
      <c r="C27" s="8" t="s">
        <v>36</v>
      </c>
      <c r="D27" s="8" t="s">
        <v>45</v>
      </c>
      <c r="E27" s="26">
        <v>35006.400000000001</v>
      </c>
      <c r="G27" s="17"/>
      <c r="H27" s="17"/>
    </row>
    <row r="28" spans="1:8">
      <c r="A28" s="23" t="s">
        <v>37</v>
      </c>
      <c r="B28" s="8" t="s">
        <v>34</v>
      </c>
      <c r="C28" s="8" t="s">
        <v>36</v>
      </c>
      <c r="D28" s="8" t="s">
        <v>45</v>
      </c>
      <c r="E28" s="26">
        <v>68636.08</v>
      </c>
      <c r="G28" s="17"/>
      <c r="H28" s="17"/>
    </row>
    <row r="29" spans="1:8">
      <c r="A29" s="23" t="s">
        <v>50</v>
      </c>
      <c r="B29" s="8" t="s">
        <v>51</v>
      </c>
      <c r="C29" s="8" t="s">
        <v>36</v>
      </c>
      <c r="D29" s="8" t="s">
        <v>52</v>
      </c>
      <c r="E29" s="26">
        <v>25626</v>
      </c>
      <c r="G29" s="17"/>
      <c r="H29" s="17"/>
    </row>
    <row r="30" spans="1:8">
      <c r="A30" s="33" t="s">
        <v>55</v>
      </c>
      <c r="B30" s="34" t="s">
        <v>57</v>
      </c>
      <c r="C30" s="8" t="s">
        <v>36</v>
      </c>
      <c r="D30" s="8" t="s">
        <v>52</v>
      </c>
      <c r="E30" s="35">
        <v>3262</v>
      </c>
      <c r="G30" s="17"/>
      <c r="H30" s="17"/>
    </row>
    <row r="31" spans="1:8" ht="25.5">
      <c r="A31" s="33" t="s">
        <v>56</v>
      </c>
      <c r="B31" s="34" t="s">
        <v>58</v>
      </c>
      <c r="C31" s="8" t="s">
        <v>36</v>
      </c>
      <c r="D31" s="8" t="s">
        <v>52</v>
      </c>
      <c r="E31" s="35">
        <v>118</v>
      </c>
      <c r="G31" s="17"/>
      <c r="H31" s="17"/>
    </row>
    <row r="32" spans="1:8">
      <c r="A32" s="33" t="s">
        <v>55</v>
      </c>
      <c r="B32" s="34" t="s">
        <v>58</v>
      </c>
      <c r="C32" s="8" t="s">
        <v>36</v>
      </c>
      <c r="D32" s="8" t="s">
        <v>52</v>
      </c>
      <c r="E32" s="35">
        <v>1590</v>
      </c>
      <c r="G32" s="17"/>
      <c r="H32" s="17"/>
    </row>
    <row r="33" spans="1:8" ht="19.5" thickBot="1">
      <c r="A33" s="12" t="s">
        <v>17</v>
      </c>
      <c r="B33" s="13"/>
      <c r="C33" s="13"/>
      <c r="D33" s="14"/>
      <c r="E33" s="15">
        <f>SUM(E12:E32)</f>
        <v>552138.09000000008</v>
      </c>
      <c r="G33" s="17"/>
      <c r="H33" s="17"/>
    </row>
    <row r="34" spans="1:8">
      <c r="A34" s="5"/>
      <c r="B34" s="5"/>
      <c r="C34" s="5"/>
      <c r="D34" s="5"/>
      <c r="E34" s="6"/>
    </row>
    <row r="35" spans="1:8" ht="33" customHeight="1">
      <c r="A35" s="41" t="s">
        <v>59</v>
      </c>
      <c r="B35" s="41"/>
      <c r="C35" s="41"/>
      <c r="D35" s="41"/>
      <c r="E35" s="41"/>
    </row>
    <row r="36" spans="1:8">
      <c r="A36" s="24"/>
      <c r="B36" s="24"/>
      <c r="C36" s="24"/>
      <c r="D36" s="24"/>
      <c r="E36" s="25"/>
    </row>
    <row r="37" spans="1:8" ht="15" customHeight="1">
      <c r="A37" s="41" t="s">
        <v>41</v>
      </c>
      <c r="B37" s="41"/>
      <c r="C37" s="41"/>
      <c r="D37" s="41"/>
      <c r="E37" s="41"/>
    </row>
    <row r="38" spans="1:8">
      <c r="A38" s="5"/>
      <c r="B38" s="5"/>
      <c r="C38" s="5"/>
      <c r="D38" s="5"/>
      <c r="E38" s="6"/>
    </row>
    <row r="39" spans="1:8">
      <c r="A39" s="42" t="s">
        <v>42</v>
      </c>
      <c r="B39" s="42"/>
      <c r="C39" s="42"/>
      <c r="D39" s="42"/>
      <c r="E39" s="42"/>
    </row>
    <row r="40" spans="1:8">
      <c r="A40" s="5"/>
      <c r="B40" s="5"/>
      <c r="C40" s="5"/>
      <c r="D40" s="5"/>
      <c r="E40" s="6"/>
    </row>
    <row r="41" spans="1:8" ht="30" customHeight="1">
      <c r="A41" s="41" t="s">
        <v>18</v>
      </c>
      <c r="B41" s="41"/>
      <c r="C41" s="41"/>
      <c r="D41" s="41"/>
      <c r="E41" s="41"/>
    </row>
    <row r="42" spans="1:8">
      <c r="A42" s="5"/>
      <c r="B42" s="5"/>
      <c r="C42" s="5"/>
      <c r="D42" s="5"/>
      <c r="E42" s="6"/>
    </row>
    <row r="43" spans="1:8">
      <c r="A43" s="5"/>
      <c r="B43" s="5"/>
      <c r="C43" s="5"/>
      <c r="D43" s="5"/>
      <c r="E43" s="6"/>
    </row>
    <row r="44" spans="1:8">
      <c r="A44" s="43" t="s">
        <v>19</v>
      </c>
      <c r="B44" s="43"/>
      <c r="C44" s="43"/>
      <c r="D44" s="43"/>
      <c r="E44" s="43"/>
    </row>
    <row r="45" spans="1:8">
      <c r="A45" s="5"/>
      <c r="B45" s="5"/>
      <c r="C45" s="5"/>
      <c r="D45" s="5"/>
      <c r="E45" s="6"/>
    </row>
    <row r="46" spans="1:8">
      <c r="A46" s="5" t="s">
        <v>46</v>
      </c>
      <c r="B46" s="5" t="s">
        <v>47</v>
      </c>
      <c r="C46" s="5"/>
      <c r="D46" s="5"/>
      <c r="E46" s="6" t="s">
        <v>22</v>
      </c>
    </row>
    <row r="47" spans="1:8">
      <c r="A47" s="5"/>
      <c r="B47" s="5"/>
      <c r="C47" s="5"/>
      <c r="D47" s="5"/>
      <c r="E47" s="6" t="s">
        <v>24</v>
      </c>
    </row>
    <row r="48" spans="1:8">
      <c r="A48" s="5"/>
      <c r="B48" s="5"/>
      <c r="C48" s="5"/>
      <c r="D48" s="5"/>
      <c r="E48" s="6"/>
    </row>
    <row r="49" spans="1:5">
      <c r="A49" s="5" t="s">
        <v>20</v>
      </c>
      <c r="B49" s="5" t="s">
        <v>39</v>
      </c>
      <c r="C49" s="5"/>
      <c r="D49" s="5"/>
    </row>
    <row r="50" spans="1:5">
      <c r="A50" s="5"/>
      <c r="B50" s="42" t="s">
        <v>48</v>
      </c>
      <c r="C50" s="42"/>
      <c r="D50" s="42"/>
      <c r="E50" s="6" t="s">
        <v>22</v>
      </c>
    </row>
    <row r="51" spans="1:5">
      <c r="A51" s="5"/>
      <c r="B51" s="5"/>
      <c r="C51" s="5"/>
      <c r="D51" s="5"/>
      <c r="E51" s="6" t="s">
        <v>24</v>
      </c>
    </row>
    <row r="52" spans="1:5">
      <c r="A52" s="5"/>
      <c r="B52" s="5"/>
      <c r="C52" s="5"/>
      <c r="D52" s="5"/>
      <c r="E52" s="6"/>
    </row>
    <row r="53" spans="1:5">
      <c r="A53" s="5" t="s">
        <v>25</v>
      </c>
      <c r="B53" s="5" t="s">
        <v>21</v>
      </c>
      <c r="C53" s="5"/>
      <c r="D53" s="5"/>
      <c r="E53" s="6" t="s">
        <v>22</v>
      </c>
    </row>
    <row r="54" spans="1:5">
      <c r="A54" s="5"/>
      <c r="B54" s="37" t="s">
        <v>23</v>
      </c>
      <c r="C54" s="37"/>
      <c r="D54" s="37"/>
      <c r="E54" s="6" t="s">
        <v>24</v>
      </c>
    </row>
  </sheetData>
  <mergeCells count="12">
    <mergeCell ref="B54:D54"/>
    <mergeCell ref="A1:E1"/>
    <mergeCell ref="A2:E2"/>
    <mergeCell ref="D4:E4"/>
    <mergeCell ref="A7:E7"/>
    <mergeCell ref="A9:E9"/>
    <mergeCell ref="A35:E35"/>
    <mergeCell ref="A37:E37"/>
    <mergeCell ref="A39:E39"/>
    <mergeCell ref="A41:E41"/>
    <mergeCell ref="A44:E44"/>
    <mergeCell ref="B50:D50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1"/>
  <sheetViews>
    <sheetView topLeftCell="A16" workbookViewId="0">
      <selection activeCell="F32" sqref="F32"/>
    </sheetView>
  </sheetViews>
  <sheetFormatPr defaultRowHeight="15"/>
  <cols>
    <col min="1" max="1" width="33.4257812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29" t="s">
        <v>2</v>
      </c>
      <c r="B4" s="1"/>
      <c r="C4" s="1"/>
      <c r="D4" s="40" t="s">
        <v>49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1" t="s">
        <v>40</v>
      </c>
      <c r="B7" s="41"/>
      <c r="C7" s="41"/>
      <c r="D7" s="41"/>
      <c r="E7" s="41"/>
    </row>
    <row r="8" spans="1:7">
      <c r="A8" s="3"/>
      <c r="B8" s="3"/>
      <c r="C8" s="3"/>
      <c r="D8" s="3"/>
      <c r="E8" s="4"/>
    </row>
    <row r="9" spans="1:7" ht="45.75" customHeight="1">
      <c r="A9" s="41" t="s">
        <v>31</v>
      </c>
      <c r="B9" s="41"/>
      <c r="C9" s="41"/>
      <c r="D9" s="41"/>
      <c r="E9" s="41"/>
    </row>
    <row r="10" spans="1:7" ht="15.75" thickBot="1">
      <c r="A10" s="5"/>
      <c r="B10" s="5"/>
      <c r="C10" s="5"/>
      <c r="D10" s="5"/>
      <c r="E10" s="6"/>
      <c r="G10">
        <v>4055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0.4</v>
      </c>
      <c r="E12" s="10">
        <f>D12*$G$10*3</f>
        <v>4866</v>
      </c>
    </row>
    <row r="13" spans="1:7" ht="38.25">
      <c r="A13" s="7" t="s">
        <v>38</v>
      </c>
      <c r="B13" s="8" t="s">
        <v>35</v>
      </c>
      <c r="C13" s="8" t="s">
        <v>9</v>
      </c>
      <c r="D13" s="9">
        <v>0.83</v>
      </c>
      <c r="E13" s="10">
        <f t="shared" ref="E13:E26" si="0">D13*$G$10*3</f>
        <v>10096.949999999999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0.93</v>
      </c>
      <c r="E14" s="10">
        <f t="shared" si="0"/>
        <v>11313.45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1.04</v>
      </c>
      <c r="E15" s="10">
        <f t="shared" si="0"/>
        <v>12651.599999999999</v>
      </c>
    </row>
    <row r="16" spans="1:7" ht="51">
      <c r="A16" s="7" t="s">
        <v>30</v>
      </c>
      <c r="B16" s="8" t="s">
        <v>35</v>
      </c>
      <c r="C16" s="8" t="s">
        <v>9</v>
      </c>
      <c r="D16" s="27">
        <f>E16/3/G10</f>
        <v>0.68101191944101935</v>
      </c>
      <c r="E16" s="10">
        <v>8284.51</v>
      </c>
      <c r="G16" s="17"/>
    </row>
    <row r="17" spans="1:8">
      <c r="A17" s="7" t="s">
        <v>11</v>
      </c>
      <c r="B17" s="8" t="s">
        <v>35</v>
      </c>
      <c r="C17" s="8" t="s">
        <v>9</v>
      </c>
      <c r="D17" s="27">
        <v>0.21</v>
      </c>
      <c r="E17" s="10">
        <f>D17*$G$10*3</f>
        <v>2554.6499999999996</v>
      </c>
    </row>
    <row r="18" spans="1:8" ht="25.5">
      <c r="A18" s="7" t="s">
        <v>10</v>
      </c>
      <c r="B18" s="8" t="s">
        <v>35</v>
      </c>
      <c r="C18" s="8" t="s">
        <v>9</v>
      </c>
      <c r="D18" s="8">
        <v>3.46</v>
      </c>
      <c r="E18" s="10">
        <f t="shared" si="0"/>
        <v>42090.899999999994</v>
      </c>
    </row>
    <row r="19" spans="1:8">
      <c r="A19" s="7" t="s">
        <v>29</v>
      </c>
      <c r="B19" s="8" t="s">
        <v>8</v>
      </c>
      <c r="C19" s="8" t="s">
        <v>9</v>
      </c>
      <c r="D19" s="9">
        <v>3.19</v>
      </c>
      <c r="E19" s="10">
        <f t="shared" si="0"/>
        <v>38806.35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11921.7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0"/>
        <v>7420.65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4257.75</v>
      </c>
    </row>
    <row r="23" spans="1:8" ht="25.5">
      <c r="A23" s="7" t="s">
        <v>16</v>
      </c>
      <c r="B23" s="8" t="s">
        <v>8</v>
      </c>
      <c r="C23" s="8" t="s">
        <v>9</v>
      </c>
      <c r="D23" s="8">
        <v>1.86</v>
      </c>
      <c r="E23" s="10">
        <f t="shared" si="0"/>
        <v>22626.9</v>
      </c>
    </row>
    <row r="24" spans="1:8" ht="25.5">
      <c r="A24" s="23" t="s">
        <v>32</v>
      </c>
      <c r="B24" s="8" t="s">
        <v>8</v>
      </c>
      <c r="C24" s="8" t="s">
        <v>9</v>
      </c>
      <c r="D24" s="8">
        <v>0.45</v>
      </c>
      <c r="E24" s="10">
        <f t="shared" si="0"/>
        <v>5474.25</v>
      </c>
      <c r="G24" s="17"/>
      <c r="H24" s="17"/>
    </row>
    <row r="25" spans="1:8">
      <c r="A25" s="28" t="s">
        <v>44</v>
      </c>
      <c r="B25" s="8" t="s">
        <v>35</v>
      </c>
      <c r="C25" s="8" t="s">
        <v>9</v>
      </c>
      <c r="D25" s="8">
        <v>1.98</v>
      </c>
      <c r="E25" s="10">
        <f t="shared" si="0"/>
        <v>24086.699999999997</v>
      </c>
      <c r="G25" s="17"/>
      <c r="H25" s="17"/>
    </row>
    <row r="26" spans="1:8">
      <c r="A26" s="23" t="s">
        <v>33</v>
      </c>
      <c r="B26" s="8" t="s">
        <v>34</v>
      </c>
      <c r="C26" s="8" t="s">
        <v>9</v>
      </c>
      <c r="D26" s="8">
        <v>0.5</v>
      </c>
      <c r="E26" s="10">
        <f t="shared" si="0"/>
        <v>6082.5</v>
      </c>
      <c r="G26" s="17"/>
      <c r="H26" s="17"/>
    </row>
    <row r="27" spans="1:8">
      <c r="A27" s="23" t="s">
        <v>43</v>
      </c>
      <c r="B27" s="8" t="s">
        <v>34</v>
      </c>
      <c r="C27" s="8" t="s">
        <v>36</v>
      </c>
      <c r="D27" s="8" t="s">
        <v>45</v>
      </c>
      <c r="E27" s="26">
        <v>16107.79</v>
      </c>
      <c r="G27" s="17"/>
      <c r="H27" s="17"/>
    </row>
    <row r="28" spans="1:8">
      <c r="A28" s="23" t="s">
        <v>37</v>
      </c>
      <c r="B28" s="8" t="s">
        <v>34</v>
      </c>
      <c r="C28" s="8" t="s">
        <v>36</v>
      </c>
      <c r="D28" s="8" t="s">
        <v>45</v>
      </c>
      <c r="E28" s="26">
        <v>9400.7199999999993</v>
      </c>
      <c r="G28" s="17"/>
      <c r="H28" s="17"/>
    </row>
    <row r="29" spans="1:8">
      <c r="A29" s="23" t="s">
        <v>50</v>
      </c>
      <c r="B29" s="8" t="s">
        <v>51</v>
      </c>
      <c r="C29" s="8" t="s">
        <v>36</v>
      </c>
      <c r="D29" s="8" t="s">
        <v>52</v>
      </c>
      <c r="E29" s="26">
        <v>25626</v>
      </c>
      <c r="G29" s="17"/>
      <c r="H29" s="17"/>
    </row>
    <row r="30" spans="1:8" ht="19.5" thickBot="1">
      <c r="A30" s="12" t="s">
        <v>17</v>
      </c>
      <c r="B30" s="13"/>
      <c r="C30" s="13"/>
      <c r="D30" s="14"/>
      <c r="E30" s="15">
        <f>SUM(E12:E29)</f>
        <v>263669.37</v>
      </c>
      <c r="G30" s="17"/>
      <c r="H30" s="17"/>
    </row>
    <row r="31" spans="1:8">
      <c r="A31" s="5"/>
      <c r="B31" s="5"/>
      <c r="C31" s="5"/>
      <c r="D31" s="5"/>
      <c r="E31" s="6"/>
    </row>
    <row r="32" spans="1:8" ht="33" customHeight="1">
      <c r="A32" s="41" t="s">
        <v>53</v>
      </c>
      <c r="B32" s="41"/>
      <c r="C32" s="41"/>
      <c r="D32" s="41"/>
      <c r="E32" s="41"/>
    </row>
    <row r="33" spans="1:5">
      <c r="A33" s="24"/>
      <c r="B33" s="24"/>
      <c r="C33" s="24"/>
      <c r="D33" s="24"/>
      <c r="E33" s="25"/>
    </row>
    <row r="34" spans="1:5" ht="15" customHeight="1">
      <c r="A34" s="41" t="s">
        <v>41</v>
      </c>
      <c r="B34" s="41"/>
      <c r="C34" s="41"/>
      <c r="D34" s="41"/>
      <c r="E34" s="41"/>
    </row>
    <row r="35" spans="1:5">
      <c r="A35" s="5"/>
      <c r="B35" s="5"/>
      <c r="C35" s="5"/>
      <c r="D35" s="5"/>
      <c r="E35" s="6"/>
    </row>
    <row r="36" spans="1:5">
      <c r="A36" s="42" t="s">
        <v>42</v>
      </c>
      <c r="B36" s="42"/>
      <c r="C36" s="42"/>
      <c r="D36" s="42"/>
      <c r="E36" s="42"/>
    </row>
    <row r="37" spans="1:5">
      <c r="A37" s="5"/>
      <c r="B37" s="5"/>
      <c r="C37" s="5"/>
      <c r="D37" s="5"/>
      <c r="E37" s="6"/>
    </row>
    <row r="38" spans="1:5" ht="30" customHeight="1">
      <c r="A38" s="41" t="s">
        <v>18</v>
      </c>
      <c r="B38" s="41"/>
      <c r="C38" s="41"/>
      <c r="D38" s="41"/>
      <c r="E38" s="41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43" t="s">
        <v>19</v>
      </c>
      <c r="B41" s="43"/>
      <c r="C41" s="43"/>
      <c r="D41" s="43"/>
      <c r="E41" s="43"/>
    </row>
    <row r="42" spans="1:5">
      <c r="A42" s="5"/>
      <c r="B42" s="5"/>
      <c r="C42" s="5"/>
      <c r="D42" s="5"/>
      <c r="E42" s="6"/>
    </row>
    <row r="43" spans="1:5">
      <c r="A43" s="5" t="s">
        <v>46</v>
      </c>
      <c r="B43" s="5" t="s">
        <v>47</v>
      </c>
      <c r="C43" s="5"/>
      <c r="D43" s="5"/>
      <c r="E43" s="6" t="s">
        <v>22</v>
      </c>
    </row>
    <row r="44" spans="1:5">
      <c r="A44" s="5"/>
      <c r="B44" s="5"/>
      <c r="C44" s="5"/>
      <c r="D44" s="5"/>
      <c r="E44" s="6" t="s">
        <v>24</v>
      </c>
    </row>
    <row r="45" spans="1:5">
      <c r="A45" s="5"/>
      <c r="B45" s="5"/>
      <c r="C45" s="5"/>
      <c r="D45" s="5"/>
      <c r="E45" s="6"/>
    </row>
    <row r="46" spans="1:5">
      <c r="A46" s="5" t="s">
        <v>20</v>
      </c>
      <c r="B46" s="5" t="s">
        <v>39</v>
      </c>
      <c r="C46" s="5"/>
      <c r="D46" s="5"/>
    </row>
    <row r="47" spans="1:5">
      <c r="A47" s="5"/>
      <c r="B47" s="42" t="s">
        <v>48</v>
      </c>
      <c r="C47" s="42"/>
      <c r="D47" s="42"/>
      <c r="E47" s="6" t="s">
        <v>22</v>
      </c>
    </row>
    <row r="48" spans="1:5">
      <c r="A48" s="5"/>
      <c r="B48" s="5"/>
      <c r="C48" s="5"/>
      <c r="D48" s="5"/>
      <c r="E48" s="6" t="s">
        <v>24</v>
      </c>
    </row>
    <row r="49" spans="1:5">
      <c r="A49" s="5"/>
      <c r="B49" s="5"/>
      <c r="C49" s="5"/>
      <c r="D49" s="5"/>
      <c r="E49" s="6"/>
    </row>
    <row r="50" spans="1:5">
      <c r="A50" s="5" t="s">
        <v>25</v>
      </c>
      <c r="B50" s="5" t="s">
        <v>21</v>
      </c>
      <c r="C50" s="5"/>
      <c r="D50" s="5"/>
      <c r="E50" s="6" t="s">
        <v>22</v>
      </c>
    </row>
    <row r="51" spans="1:5">
      <c r="A51" s="5"/>
      <c r="B51" s="37" t="s">
        <v>23</v>
      </c>
      <c r="C51" s="37"/>
      <c r="D51" s="37"/>
      <c r="E51" s="6" t="s">
        <v>24</v>
      </c>
    </row>
  </sheetData>
  <mergeCells count="12">
    <mergeCell ref="B51:D51"/>
    <mergeCell ref="A1:E1"/>
    <mergeCell ref="A2:E2"/>
    <mergeCell ref="D4:E4"/>
    <mergeCell ref="A7:E7"/>
    <mergeCell ref="A9:E9"/>
    <mergeCell ref="A32:E32"/>
    <mergeCell ref="A34:E34"/>
    <mergeCell ref="A36:E36"/>
    <mergeCell ref="A38:E38"/>
    <mergeCell ref="A41:E41"/>
    <mergeCell ref="B47:D47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2025-03-20T07:02:22Z</cp:lastPrinted>
  <dcterms:created xsi:type="dcterms:W3CDTF">2017-03-13T08:54:22Z</dcterms:created>
  <dcterms:modified xsi:type="dcterms:W3CDTF">2025-03-20T07:03:31Z</dcterms:modified>
</cp:coreProperties>
</file>