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5" r:id="rId1"/>
    <sheet name="3 кв" sheetId="14" r:id="rId2"/>
    <sheet name="2 кв" sheetId="13" r:id="rId3"/>
    <sheet name="1 кв" sheetId="12" r:id="rId4"/>
  </sheets>
  <calcPr calcId="125725" iterateDelta="1E-4"/>
</workbook>
</file>

<file path=xl/calcChain.xml><?xml version="1.0" encoding="utf-8"?>
<calcChain xmlns="http://schemas.openxmlformats.org/spreadsheetml/2006/main">
  <c r="E34" i="15"/>
  <c r="D16"/>
  <c r="E18"/>
  <c r="E19"/>
  <c r="E20"/>
  <c r="E21"/>
  <c r="E22"/>
  <c r="E23"/>
  <c r="E17"/>
  <c r="E13"/>
  <c r="E14"/>
  <c r="E15"/>
  <c r="E12"/>
  <c r="E32" i="14"/>
  <c r="E13"/>
  <c r="E14"/>
  <c r="E15"/>
  <c r="E17"/>
  <c r="E18"/>
  <c r="E19"/>
  <c r="E20"/>
  <c r="E21"/>
  <c r="E22"/>
  <c r="E23"/>
  <c r="E12"/>
  <c r="E31" i="13"/>
  <c r="E13"/>
  <c r="E14"/>
  <c r="E15"/>
  <c r="E16"/>
  <c r="E17"/>
  <c r="E18"/>
  <c r="E19"/>
  <c r="E20"/>
  <c r="E21"/>
  <c r="E22"/>
  <c r="E23"/>
  <c r="E12"/>
  <c r="E30" i="12" l="1"/>
  <c r="E16"/>
  <c r="E17"/>
  <c r="E13"/>
  <c r="E14"/>
  <c r="E15"/>
  <c r="E18"/>
  <c r="E19"/>
  <c r="E20"/>
  <c r="E21"/>
  <c r="E22"/>
  <c r="E23"/>
  <c r="E12"/>
  <c r="F13"/>
  <c r="G13" l="1"/>
</calcChain>
</file>

<file path=xl/sharedStrings.xml><?xml version="1.0" encoding="utf-8"?>
<sst xmlns="http://schemas.openxmlformats.org/spreadsheetml/2006/main" count="392" uniqueCount="69">
  <si>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</si>
  <si>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</si>
  <si>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</si>
  <si>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</si>
  <si>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</si>
  <si>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</si>
  <si>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</si>
  <si>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</si>
  <si>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</si>
  <si>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</si>
  <si>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</si>
  <si>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</si>
  <si>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</si>
  <si>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</si>
  <si>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</si>
  <si>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</si>
  <si>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</si>
  <si>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</si>
  <si>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</si>
  <si>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</si>
  <si>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</si>
  <si>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</si>
  <si>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</si>
  <si>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</si>
  <si>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</si>
  <si>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</si>
  <si>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</si>
  <si>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</si>
  <si>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</si>
  <si>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</si>
  <si>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№138у от 01.07.2015 г. услуги и выполненные работы по содержанию и текущему ремонту общего имущества в МКД расположенного по адресу ул. Мира,149:</t>
  </si>
  <si>
    <t>Аварийная служба систем отопления ИТП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</si>
  <si>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Мира,149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</si>
  <si>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</si>
  <si>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Водоснабжение и водоотведение ОДН</t>
  </si>
  <si>
    <t>Электроэнергия ОДН</t>
  </si>
  <si>
    <t>руб</t>
  </si>
  <si>
    <t>по графику</t>
  </si>
  <si>
    <t>понедельник, суббота, покос по графку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</si>
  <si>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</si>
  <si>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</si>
  <si>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</si>
  <si>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</si>
  <si>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</si>
  <si>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Работы, выполняемые в целях надлежащего содержания систем вентиляции и дымоудаления мкд</t>
  </si>
  <si>
    <t>Составил:</t>
  </si>
  <si>
    <t>Начальник ПЭО Лебедева О.И</t>
  </si>
  <si>
    <t>Миткалов П.Н.</t>
  </si>
  <si>
    <t>"01" апреля 2024 г</t>
  </si>
  <si>
    <t>Ремонт кровли</t>
  </si>
  <si>
    <t>Замена крана Маевского в подъезде</t>
  </si>
  <si>
    <t>январь</t>
  </si>
  <si>
    <t>февраль</t>
  </si>
  <si>
    <t>март</t>
  </si>
  <si>
    <t>2. Всего за период с 01.01.2024 г по 31.03.2024 г. выполнено работ (оказанно услуг) на общую сумму 297340 (двести девяносто семь тысяч триста сорок) рублей 88 коп.</t>
  </si>
  <si>
    <t>"01" июля 2024 г</t>
  </si>
  <si>
    <t>Ремонт освещения</t>
  </si>
  <si>
    <t>май</t>
  </si>
  <si>
    <t>2. Всего за период с 01.01.2024 г по 30.06.2024 г. выполнено работ (оказанно услуг) на общую сумму 548411 (пятьсот сорок восемь тысяч четыреста одиннадцать) рублей 41 коп.</t>
  </si>
  <si>
    <t>"01" октября 2024 г</t>
  </si>
  <si>
    <t>Смена датчиков и ламп</t>
  </si>
  <si>
    <t>сентябрь</t>
  </si>
  <si>
    <t>2. Всего за период с 01.01.2024 г по 30.09.2024 г. выполнено работ (оказанно услуг) на общую сумму 683098 (шестьсот восемьдесят три тысячи девяносто восемь) рублей 06 коп.</t>
  </si>
  <si>
    <t>Ефимова Т.И.</t>
  </si>
  <si>
    <t>"01" января 2025 г</t>
  </si>
  <si>
    <t>Замена трубы</t>
  </si>
  <si>
    <t>октябрь</t>
  </si>
  <si>
    <t>ноябрь</t>
  </si>
  <si>
    <t>2. Всего за период с 01.01.2024 г по 31.12.2024 г. выполнено работ (оказанно услуг) на общую сумму 889090 (восемьсот восемьдесят тысяч девяносто) рублей 19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</si>
</sst>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topLeftCell="A19" workbookViewId="0">
      <selection activeCell="E26" sqref="E26:E3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28.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 ht="15" customHeight="1">
      <c r="A4" s="31" t="s">
        <v>2</v>
      </c>
      <c r="B4" s="1"/>
      <c r="C4" s="1"/>
      <c r="D4" s="39" t="s">
        <v>64</v>
      </c>
      <c r="E4" s="39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3" t="s">
        <v>32</v>
      </c>
      <c r="B7" s="33"/>
      <c r="C7" s="33"/>
      <c r="D7" s="33"/>
      <c r="E7" s="33"/>
    </row>
    <row r="8" spans="1:7">
      <c r="A8" s="3"/>
      <c r="B8" s="3"/>
      <c r="C8" s="3"/>
      <c r="D8" s="3"/>
      <c r="E8" s="4"/>
    </row>
    <row r="9" spans="1:7" ht="45.75" customHeight="1">
      <c r="A9" s="33" t="s">
        <v>30</v>
      </c>
      <c r="B9" s="33"/>
      <c r="C9" s="33"/>
      <c r="D9" s="33"/>
      <c r="E9" s="33"/>
    </row>
    <row r="10" spans="1:7" ht="15.75" thickBot="1">
      <c r="A10" s="5"/>
      <c r="B10" s="5"/>
      <c r="C10" s="5"/>
      <c r="D10" s="5"/>
      <c r="E10" s="6"/>
      <c r="G10">
        <v>3379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0.83</v>
      </c>
      <c r="E12" s="10">
        <f>D12*$G$10*12</f>
        <v>33654.839999999997</v>
      </c>
    </row>
    <row r="13" spans="1:7" ht="38.25">
      <c r="A13" s="7" t="s">
        <v>44</v>
      </c>
      <c r="B13" s="8" t="s">
        <v>37</v>
      </c>
      <c r="C13" s="8" t="s">
        <v>9</v>
      </c>
      <c r="D13" s="27">
        <v>0.83</v>
      </c>
      <c r="E13" s="10">
        <f t="shared" ref="E13:E15" si="0">D13*$G$10*12</f>
        <v>33654.839999999997</v>
      </c>
      <c r="G13" s="16"/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0.77</v>
      </c>
      <c r="E14" s="10">
        <f t="shared" si="0"/>
        <v>31221.96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1.08</v>
      </c>
      <c r="E15" s="10">
        <f t="shared" si="0"/>
        <v>43791.840000000004</v>
      </c>
    </row>
    <row r="16" spans="1:7" ht="51">
      <c r="A16" s="7" t="s">
        <v>29</v>
      </c>
      <c r="B16" s="8" t="s">
        <v>37</v>
      </c>
      <c r="C16" s="8" t="s">
        <v>9</v>
      </c>
      <c r="D16" s="27">
        <f>E16/12/G10</f>
        <v>0.16639045082371512</v>
      </c>
      <c r="E16" s="32">
        <v>6746.8</v>
      </c>
    </row>
    <row r="17" spans="1:7">
      <c r="A17" s="7" t="s">
        <v>11</v>
      </c>
      <c r="B17" s="8" t="s">
        <v>37</v>
      </c>
      <c r="C17" s="8" t="s">
        <v>9</v>
      </c>
      <c r="D17" s="27">
        <v>0.26</v>
      </c>
      <c r="E17" s="10">
        <f>D17*$G$10*12</f>
        <v>10542.480000000001</v>
      </c>
      <c r="G17" s="16"/>
    </row>
    <row r="18" spans="1:7" ht="38.25">
      <c r="A18" s="7" t="s">
        <v>10</v>
      </c>
      <c r="B18" s="8" t="s">
        <v>38</v>
      </c>
      <c r="C18" s="8" t="s">
        <v>9</v>
      </c>
      <c r="D18" s="8">
        <v>5.89</v>
      </c>
      <c r="E18" s="10">
        <f t="shared" ref="E18:E23" si="1">D18*$G$10*12</f>
        <v>238827.71999999997</v>
      </c>
    </row>
    <row r="19" spans="1:7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1"/>
        <v>141107.04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39737.040000000001</v>
      </c>
    </row>
    <row r="21" spans="1:7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1"/>
        <v>14191.8</v>
      </c>
    </row>
    <row r="22" spans="1:7" ht="25.5">
      <c r="A22" s="7" t="s">
        <v>31</v>
      </c>
      <c r="B22" s="8" t="s">
        <v>13</v>
      </c>
      <c r="C22" s="8" t="s">
        <v>9</v>
      </c>
      <c r="D22" s="8">
        <v>0.61</v>
      </c>
      <c r="E22" s="10">
        <f t="shared" si="1"/>
        <v>24734.28</v>
      </c>
    </row>
    <row r="23" spans="1:7" ht="25.5">
      <c r="A23" s="7" t="s">
        <v>15</v>
      </c>
      <c r="B23" s="8" t="s">
        <v>8</v>
      </c>
      <c r="C23" s="8" t="s">
        <v>9</v>
      </c>
      <c r="D23" s="8">
        <v>1.38</v>
      </c>
      <c r="E23" s="10">
        <f t="shared" si="1"/>
        <v>55956.239999999991</v>
      </c>
    </row>
    <row r="24" spans="1:7">
      <c r="A24" s="22" t="s">
        <v>34</v>
      </c>
      <c r="B24" s="8" t="s">
        <v>39</v>
      </c>
      <c r="C24" s="8" t="s">
        <v>36</v>
      </c>
      <c r="D24" s="8" t="s">
        <v>42</v>
      </c>
      <c r="E24" s="23">
        <v>53768.33</v>
      </c>
    </row>
    <row r="25" spans="1:7">
      <c r="A25" s="24" t="s">
        <v>35</v>
      </c>
      <c r="B25" s="8" t="s">
        <v>39</v>
      </c>
      <c r="C25" s="8" t="s">
        <v>36</v>
      </c>
      <c r="D25" s="8" t="s">
        <v>42</v>
      </c>
      <c r="E25" s="26">
        <v>19388.98</v>
      </c>
    </row>
    <row r="26" spans="1:7">
      <c r="A26" s="24" t="s">
        <v>49</v>
      </c>
      <c r="B26" s="25" t="s">
        <v>51</v>
      </c>
      <c r="C26" s="8" t="s">
        <v>36</v>
      </c>
      <c r="D26" s="25" t="s">
        <v>43</v>
      </c>
      <c r="E26" s="26">
        <v>31794</v>
      </c>
    </row>
    <row r="27" spans="1:7">
      <c r="A27" s="24" t="s">
        <v>50</v>
      </c>
      <c r="B27" s="25" t="s">
        <v>51</v>
      </c>
      <c r="C27" s="8" t="s">
        <v>36</v>
      </c>
      <c r="D27" s="25" t="s">
        <v>43</v>
      </c>
      <c r="E27" s="26">
        <v>600</v>
      </c>
    </row>
    <row r="28" spans="1:7">
      <c r="A28" s="24" t="s">
        <v>49</v>
      </c>
      <c r="B28" s="25" t="s">
        <v>52</v>
      </c>
      <c r="C28" s="8" t="s">
        <v>36</v>
      </c>
      <c r="D28" s="25" t="s">
        <v>43</v>
      </c>
      <c r="E28" s="26">
        <v>37860</v>
      </c>
    </row>
    <row r="29" spans="1:7">
      <c r="A29" s="24" t="s">
        <v>49</v>
      </c>
      <c r="B29" s="25" t="s">
        <v>53</v>
      </c>
      <c r="C29" s="8" t="s">
        <v>36</v>
      </c>
      <c r="D29" s="25" t="s">
        <v>43</v>
      </c>
      <c r="E29" s="26">
        <v>45980</v>
      </c>
    </row>
    <row r="30" spans="1:7">
      <c r="A30" s="24" t="s">
        <v>56</v>
      </c>
      <c r="B30" s="25" t="s">
        <v>57</v>
      </c>
      <c r="C30" s="8" t="s">
        <v>36</v>
      </c>
      <c r="D30" s="25" t="s">
        <v>43</v>
      </c>
      <c r="E30" s="26">
        <v>2640</v>
      </c>
    </row>
    <row r="31" spans="1:7">
      <c r="A31" s="24" t="s">
        <v>60</v>
      </c>
      <c r="B31" s="25" t="s">
        <v>61</v>
      </c>
      <c r="C31" s="8" t="s">
        <v>36</v>
      </c>
      <c r="D31" s="25" t="s">
        <v>43</v>
      </c>
      <c r="E31" s="26">
        <v>3014</v>
      </c>
    </row>
    <row r="32" spans="1:7">
      <c r="A32" s="24" t="s">
        <v>65</v>
      </c>
      <c r="B32" s="25" t="s">
        <v>66</v>
      </c>
      <c r="C32" s="8" t="s">
        <v>36</v>
      </c>
      <c r="D32" s="25" t="s">
        <v>43</v>
      </c>
      <c r="E32" s="26">
        <v>11410</v>
      </c>
    </row>
    <row r="33" spans="1:8">
      <c r="A33" s="24" t="s">
        <v>56</v>
      </c>
      <c r="B33" s="25" t="s">
        <v>67</v>
      </c>
      <c r="C33" s="8" t="s">
        <v>36</v>
      </c>
      <c r="D33" s="25" t="s">
        <v>43</v>
      </c>
      <c r="E33" s="26">
        <v>8468</v>
      </c>
    </row>
    <row r="34" spans="1:8" ht="19.5" thickBot="1">
      <c r="A34" s="11" t="s">
        <v>16</v>
      </c>
      <c r="B34" s="12"/>
      <c r="C34" s="12"/>
      <c r="D34" s="13"/>
      <c r="E34" s="14">
        <f>SUM(E12:E33)</f>
        <v>889090.19000000006</v>
      </c>
      <c r="G34" s="16"/>
      <c r="H34" s="16"/>
    </row>
    <row r="35" spans="1:8">
      <c r="A35" s="5"/>
      <c r="B35" s="5"/>
      <c r="C35" s="5"/>
      <c r="D35" s="5"/>
      <c r="E35" s="6"/>
    </row>
    <row r="36" spans="1:8" ht="33" customHeight="1">
      <c r="A36" s="33" t="s">
        <v>68</v>
      </c>
      <c r="B36" s="33"/>
      <c r="C36" s="33"/>
      <c r="D36" s="33"/>
      <c r="E36" s="33"/>
    </row>
    <row r="37" spans="1:8">
      <c r="A37" s="5"/>
      <c r="B37" s="5"/>
      <c r="C37" s="5"/>
      <c r="D37" s="5"/>
      <c r="E37" s="6"/>
    </row>
    <row r="38" spans="1:8" ht="15" customHeight="1">
      <c r="A38" s="33" t="s">
        <v>40</v>
      </c>
      <c r="B38" s="33"/>
      <c r="C38" s="33"/>
      <c r="D38" s="33"/>
      <c r="E38" s="33"/>
    </row>
    <row r="39" spans="1:8">
      <c r="A39" s="5"/>
      <c r="B39" s="5"/>
      <c r="C39" s="5"/>
      <c r="D39" s="5"/>
      <c r="E39" s="6"/>
    </row>
    <row r="40" spans="1:8">
      <c r="A40" s="34" t="s">
        <v>41</v>
      </c>
      <c r="B40" s="34"/>
      <c r="C40" s="34"/>
      <c r="D40" s="34"/>
      <c r="E40" s="34"/>
    </row>
    <row r="41" spans="1:8">
      <c r="A41" s="5"/>
      <c r="B41" s="5"/>
      <c r="C41" s="5"/>
      <c r="D41" s="5"/>
      <c r="E41" s="6"/>
    </row>
    <row r="42" spans="1:8" ht="33.75" customHeight="1">
      <c r="A42" s="33" t="s">
        <v>17</v>
      </c>
      <c r="B42" s="33"/>
      <c r="C42" s="33"/>
      <c r="D42" s="33"/>
      <c r="E42" s="33"/>
    </row>
    <row r="43" spans="1:8">
      <c r="A43" s="5"/>
      <c r="B43" s="5"/>
      <c r="C43" s="5"/>
      <c r="D43" s="5"/>
      <c r="E43" s="6"/>
    </row>
    <row r="44" spans="1:8">
      <c r="A44" s="5"/>
      <c r="B44" s="5"/>
      <c r="C44" s="5"/>
      <c r="D44" s="5"/>
      <c r="E44" s="6"/>
    </row>
    <row r="45" spans="1:8">
      <c r="A45" s="35" t="s">
        <v>18</v>
      </c>
      <c r="B45" s="35"/>
      <c r="C45" s="35"/>
      <c r="D45" s="35"/>
      <c r="E45" s="35"/>
    </row>
    <row r="46" spans="1:8">
      <c r="A46" s="5"/>
      <c r="B46" s="5"/>
      <c r="C46" s="5"/>
      <c r="D46" s="5"/>
      <c r="E46" s="6"/>
    </row>
    <row r="47" spans="1:8">
      <c r="A47" s="5" t="s">
        <v>45</v>
      </c>
      <c r="B47" s="5" t="s">
        <v>46</v>
      </c>
      <c r="C47" s="5"/>
      <c r="D47" s="5"/>
      <c r="E47" s="6" t="s">
        <v>21</v>
      </c>
    </row>
    <row r="48" spans="1:8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19</v>
      </c>
      <c r="B50" s="5" t="s">
        <v>33</v>
      </c>
      <c r="C50" s="5"/>
      <c r="D50" s="5"/>
    </row>
    <row r="51" spans="1:5">
      <c r="A51" s="5"/>
      <c r="B51" s="34" t="s">
        <v>63</v>
      </c>
      <c r="C51" s="34"/>
      <c r="D51" s="34"/>
      <c r="E51" s="6" t="s">
        <v>21</v>
      </c>
    </row>
    <row r="52" spans="1:5">
      <c r="A52" s="5"/>
      <c r="B52" s="5"/>
      <c r="C52" s="5"/>
      <c r="D52" s="5"/>
      <c r="E52" s="6" t="s">
        <v>23</v>
      </c>
    </row>
    <row r="53" spans="1:5">
      <c r="A53" s="5"/>
      <c r="B53" s="5"/>
      <c r="C53" s="5"/>
      <c r="D53" s="5"/>
      <c r="E53" s="6"/>
    </row>
    <row r="54" spans="1:5">
      <c r="A54" s="5" t="s">
        <v>24</v>
      </c>
      <c r="B54" s="5" t="s">
        <v>20</v>
      </c>
      <c r="C54" s="5"/>
      <c r="D54" s="5"/>
      <c r="E54" s="6" t="s">
        <v>21</v>
      </c>
    </row>
    <row r="55" spans="1:5">
      <c r="A55" s="5"/>
      <c r="B55" s="36" t="s">
        <v>22</v>
      </c>
      <c r="C55" s="36"/>
      <c r="D55" s="36"/>
      <c r="E55" s="6" t="s">
        <v>23</v>
      </c>
    </row>
    <row r="56" spans="1:5">
      <c r="A56" s="5"/>
      <c r="B56" s="5"/>
      <c r="C56" s="5"/>
      <c r="D56" s="5"/>
      <c r="E56" s="6"/>
    </row>
  </sheetData>
  <mergeCells count="12">
    <mergeCell ref="B55:D55"/>
    <mergeCell ref="A1:E1"/>
    <mergeCell ref="A2:E2"/>
    <mergeCell ref="D4:E4"/>
    <mergeCell ref="A7:E7"/>
    <mergeCell ref="A9:E9"/>
    <mergeCell ref="A36:E36"/>
    <mergeCell ref="A38:E38"/>
    <mergeCell ref="A40:E40"/>
    <mergeCell ref="A42:E42"/>
    <mergeCell ref="A45:E45"/>
    <mergeCell ref="B51:D51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topLeftCell="A30" workbookViewId="0">
      <selection activeCell="B49" sqref="B49:D4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28.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 ht="15" customHeight="1">
      <c r="A4" s="30" t="s">
        <v>2</v>
      </c>
      <c r="B4" s="1"/>
      <c r="C4" s="1"/>
      <c r="D4" s="39" t="s">
        <v>59</v>
      </c>
      <c r="E4" s="39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3" t="s">
        <v>32</v>
      </c>
      <c r="B7" s="33"/>
      <c r="C7" s="33"/>
      <c r="D7" s="33"/>
      <c r="E7" s="33"/>
    </row>
    <row r="8" spans="1:7">
      <c r="A8" s="3"/>
      <c r="B8" s="3"/>
      <c r="C8" s="3"/>
      <c r="D8" s="3"/>
      <c r="E8" s="4"/>
    </row>
    <row r="9" spans="1:7" ht="45.75" customHeight="1">
      <c r="A9" s="33" t="s">
        <v>30</v>
      </c>
      <c r="B9" s="33"/>
      <c r="C9" s="33"/>
      <c r="D9" s="33"/>
      <c r="E9" s="33"/>
    </row>
    <row r="10" spans="1:7" ht="15.75" thickBot="1">
      <c r="A10" s="5"/>
      <c r="B10" s="5"/>
      <c r="C10" s="5"/>
      <c r="D10" s="5"/>
      <c r="E10" s="6"/>
      <c r="G10">
        <v>3379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0.83</v>
      </c>
      <c r="E12" s="10">
        <f>D12*$G$10*9</f>
        <v>25241.129999999997</v>
      </c>
    </row>
    <row r="13" spans="1:7" ht="38.25">
      <c r="A13" s="7" t="s">
        <v>44</v>
      </c>
      <c r="B13" s="8" t="s">
        <v>37</v>
      </c>
      <c r="C13" s="8" t="s">
        <v>9</v>
      </c>
      <c r="D13" s="27">
        <v>0.83</v>
      </c>
      <c r="E13" s="10">
        <f t="shared" ref="E13:E23" si="0">D13*$G$10*9</f>
        <v>25241.129999999997</v>
      </c>
      <c r="G13" s="16"/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0.77</v>
      </c>
      <c r="E14" s="10">
        <f t="shared" si="0"/>
        <v>23416.47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1.08</v>
      </c>
      <c r="E15" s="10">
        <f t="shared" si="0"/>
        <v>32843.880000000005</v>
      </c>
    </row>
    <row r="16" spans="1:7" ht="51">
      <c r="A16" s="7" t="s">
        <v>29</v>
      </c>
      <c r="B16" s="8" t="s">
        <v>37</v>
      </c>
      <c r="C16" s="8" t="s">
        <v>9</v>
      </c>
      <c r="D16" s="27">
        <v>0.14000000000000001</v>
      </c>
      <c r="E16" s="10">
        <v>6746.8</v>
      </c>
    </row>
    <row r="17" spans="1:8">
      <c r="A17" s="7" t="s">
        <v>11</v>
      </c>
      <c r="B17" s="8" t="s">
        <v>37</v>
      </c>
      <c r="C17" s="8" t="s">
        <v>9</v>
      </c>
      <c r="D17" s="27">
        <v>0.26</v>
      </c>
      <c r="E17" s="10">
        <f t="shared" si="0"/>
        <v>7906.8600000000006</v>
      </c>
      <c r="G17" s="16"/>
    </row>
    <row r="18" spans="1:8" ht="38.25">
      <c r="A18" s="7" t="s">
        <v>10</v>
      </c>
      <c r="B18" s="8" t="s">
        <v>38</v>
      </c>
      <c r="C18" s="8" t="s">
        <v>9</v>
      </c>
      <c r="D18" s="8">
        <v>5.89</v>
      </c>
      <c r="E18" s="10">
        <f t="shared" si="0"/>
        <v>179120.78999999998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105830.28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29802.78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10643.849999999999</v>
      </c>
    </row>
    <row r="22" spans="1:8" ht="25.5">
      <c r="A22" s="7" t="s">
        <v>31</v>
      </c>
      <c r="B22" s="8" t="s">
        <v>13</v>
      </c>
      <c r="C22" s="8" t="s">
        <v>9</v>
      </c>
      <c r="D22" s="8">
        <v>0.61</v>
      </c>
      <c r="E22" s="10">
        <f t="shared" si="0"/>
        <v>18550.71</v>
      </c>
    </row>
    <row r="23" spans="1:8" ht="25.5">
      <c r="A23" s="7" t="s">
        <v>15</v>
      </c>
      <c r="B23" s="8" t="s">
        <v>8</v>
      </c>
      <c r="C23" s="8" t="s">
        <v>9</v>
      </c>
      <c r="D23" s="8">
        <v>1.38</v>
      </c>
      <c r="E23" s="10">
        <f t="shared" si="0"/>
        <v>41967.179999999993</v>
      </c>
    </row>
    <row r="24" spans="1:8">
      <c r="A24" s="22" t="s">
        <v>34</v>
      </c>
      <c r="B24" s="8" t="s">
        <v>39</v>
      </c>
      <c r="C24" s="8" t="s">
        <v>36</v>
      </c>
      <c r="D24" s="8" t="s">
        <v>42</v>
      </c>
      <c r="E24" s="23">
        <v>36564.9</v>
      </c>
    </row>
    <row r="25" spans="1:8">
      <c r="A25" s="24" t="s">
        <v>35</v>
      </c>
      <c r="B25" s="8" t="s">
        <v>39</v>
      </c>
      <c r="C25" s="8" t="s">
        <v>36</v>
      </c>
      <c r="D25" s="8" t="s">
        <v>42</v>
      </c>
      <c r="E25" s="26">
        <v>17333.3</v>
      </c>
    </row>
    <row r="26" spans="1:8">
      <c r="A26" s="24" t="s">
        <v>49</v>
      </c>
      <c r="B26" s="25" t="s">
        <v>51</v>
      </c>
      <c r="C26" s="8" t="s">
        <v>36</v>
      </c>
      <c r="D26" s="25" t="s">
        <v>43</v>
      </c>
      <c r="E26" s="26">
        <v>31794</v>
      </c>
    </row>
    <row r="27" spans="1:8">
      <c r="A27" s="24" t="s">
        <v>50</v>
      </c>
      <c r="B27" s="25" t="s">
        <v>51</v>
      </c>
      <c r="C27" s="8" t="s">
        <v>36</v>
      </c>
      <c r="D27" s="25" t="s">
        <v>43</v>
      </c>
      <c r="E27" s="26">
        <v>600</v>
      </c>
    </row>
    <row r="28" spans="1:8">
      <c r="A28" s="24" t="s">
        <v>49</v>
      </c>
      <c r="B28" s="25" t="s">
        <v>52</v>
      </c>
      <c r="C28" s="8" t="s">
        <v>36</v>
      </c>
      <c r="D28" s="25" t="s">
        <v>43</v>
      </c>
      <c r="E28" s="26">
        <v>37860</v>
      </c>
    </row>
    <row r="29" spans="1:8">
      <c r="A29" s="24" t="s">
        <v>49</v>
      </c>
      <c r="B29" s="25" t="s">
        <v>53</v>
      </c>
      <c r="C29" s="8" t="s">
        <v>36</v>
      </c>
      <c r="D29" s="25" t="s">
        <v>43</v>
      </c>
      <c r="E29" s="26">
        <v>45980</v>
      </c>
    </row>
    <row r="30" spans="1:8">
      <c r="A30" s="24" t="s">
        <v>56</v>
      </c>
      <c r="B30" s="25" t="s">
        <v>57</v>
      </c>
      <c r="C30" s="8" t="s">
        <v>36</v>
      </c>
      <c r="D30" s="25" t="s">
        <v>43</v>
      </c>
      <c r="E30" s="26">
        <v>2640</v>
      </c>
    </row>
    <row r="31" spans="1:8">
      <c r="A31" s="24" t="s">
        <v>60</v>
      </c>
      <c r="B31" s="25" t="s">
        <v>61</v>
      </c>
      <c r="C31" s="8" t="s">
        <v>36</v>
      </c>
      <c r="D31" s="25" t="s">
        <v>43</v>
      </c>
      <c r="E31" s="26">
        <v>3014</v>
      </c>
    </row>
    <row r="32" spans="1:8" ht="19.5" thickBot="1">
      <c r="A32" s="11" t="s">
        <v>16</v>
      </c>
      <c r="B32" s="12"/>
      <c r="C32" s="12"/>
      <c r="D32" s="13"/>
      <c r="E32" s="14">
        <f>SUM(E12:E31)</f>
        <v>683098.06</v>
      </c>
      <c r="G32" s="16"/>
      <c r="H32" s="16"/>
    </row>
    <row r="33" spans="1:5">
      <c r="A33" s="5"/>
      <c r="B33" s="5"/>
      <c r="C33" s="5"/>
      <c r="D33" s="5"/>
      <c r="E33" s="6"/>
    </row>
    <row r="34" spans="1:5" ht="33" customHeight="1">
      <c r="A34" s="33" t="s">
        <v>62</v>
      </c>
      <c r="B34" s="33"/>
      <c r="C34" s="33"/>
      <c r="D34" s="33"/>
      <c r="E34" s="33"/>
    </row>
    <row r="35" spans="1:5">
      <c r="A35" s="5"/>
      <c r="B35" s="5"/>
      <c r="C35" s="5"/>
      <c r="D35" s="5"/>
      <c r="E35" s="6"/>
    </row>
    <row r="36" spans="1:5" ht="15" customHeight="1">
      <c r="A36" s="33" t="s">
        <v>40</v>
      </c>
      <c r="B36" s="33"/>
      <c r="C36" s="33"/>
      <c r="D36" s="33"/>
      <c r="E36" s="33"/>
    </row>
    <row r="37" spans="1:5">
      <c r="A37" s="5"/>
      <c r="B37" s="5"/>
      <c r="C37" s="5"/>
      <c r="D37" s="5"/>
      <c r="E37" s="6"/>
    </row>
    <row r="38" spans="1:5">
      <c r="A38" s="34" t="s">
        <v>41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 ht="33.75" customHeight="1">
      <c r="A40" s="33" t="s">
        <v>17</v>
      </c>
      <c r="B40" s="33"/>
      <c r="C40" s="33"/>
      <c r="D40" s="33"/>
      <c r="E40" s="33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5" t="s">
        <v>18</v>
      </c>
      <c r="B43" s="35"/>
      <c r="C43" s="35"/>
      <c r="D43" s="35"/>
      <c r="E43" s="35"/>
    </row>
    <row r="44" spans="1:5">
      <c r="A44" s="5"/>
      <c r="B44" s="5"/>
      <c r="C44" s="5"/>
      <c r="D44" s="5"/>
      <c r="E44" s="6"/>
    </row>
    <row r="45" spans="1:5">
      <c r="A45" s="5" t="s">
        <v>45</v>
      </c>
      <c r="B45" s="5" t="s">
        <v>46</v>
      </c>
      <c r="C45" s="5"/>
      <c r="D45" s="5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19</v>
      </c>
      <c r="B48" s="5" t="s">
        <v>33</v>
      </c>
      <c r="C48" s="5"/>
      <c r="D48" s="5"/>
    </row>
    <row r="49" spans="1:5">
      <c r="A49" s="5"/>
      <c r="B49" s="34" t="s">
        <v>63</v>
      </c>
      <c r="C49" s="34"/>
      <c r="D49" s="34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24</v>
      </c>
      <c r="B52" s="5" t="s">
        <v>20</v>
      </c>
      <c r="C52" s="5"/>
      <c r="D52" s="5"/>
      <c r="E52" s="6" t="s">
        <v>21</v>
      </c>
    </row>
    <row r="53" spans="1:5">
      <c r="A53" s="5"/>
      <c r="B53" s="36" t="s">
        <v>22</v>
      </c>
      <c r="C53" s="36"/>
      <c r="D53" s="36"/>
      <c r="E53" s="6" t="s">
        <v>23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3"/>
  <sheetViews>
    <sheetView topLeftCell="A16" workbookViewId="0">
      <selection activeCell="A35" sqref="A35:E3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28.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 ht="15" customHeight="1">
      <c r="A4" s="29" t="s">
        <v>2</v>
      </c>
      <c r="B4" s="1"/>
      <c r="C4" s="1"/>
      <c r="D4" s="39" t="s">
        <v>55</v>
      </c>
      <c r="E4" s="39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3" t="s">
        <v>32</v>
      </c>
      <c r="B7" s="33"/>
      <c r="C7" s="33"/>
      <c r="D7" s="33"/>
      <c r="E7" s="33"/>
    </row>
    <row r="8" spans="1:7">
      <c r="A8" s="3"/>
      <c r="B8" s="3"/>
      <c r="C8" s="3"/>
      <c r="D8" s="3"/>
      <c r="E8" s="4"/>
    </row>
    <row r="9" spans="1:7" ht="45.75" customHeight="1">
      <c r="A9" s="33" t="s">
        <v>30</v>
      </c>
      <c r="B9" s="33"/>
      <c r="C9" s="33"/>
      <c r="D9" s="33"/>
      <c r="E9" s="33"/>
    </row>
    <row r="10" spans="1:7" ht="15.75" thickBot="1">
      <c r="A10" s="5"/>
      <c r="B10" s="5"/>
      <c r="C10" s="5"/>
      <c r="D10" s="5"/>
      <c r="E10" s="6"/>
      <c r="G10">
        <v>3379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0.83</v>
      </c>
      <c r="E12" s="10">
        <f>D12*$G$10*6</f>
        <v>16827.419999999998</v>
      </c>
    </row>
    <row r="13" spans="1:7" ht="38.25">
      <c r="A13" s="7" t="s">
        <v>44</v>
      </c>
      <c r="B13" s="8" t="s">
        <v>37</v>
      </c>
      <c r="C13" s="8" t="s">
        <v>9</v>
      </c>
      <c r="D13" s="27">
        <v>0.83</v>
      </c>
      <c r="E13" s="10">
        <f t="shared" ref="E13:E23" si="0">D13*$G$10*6</f>
        <v>16827.419999999998</v>
      </c>
      <c r="G13" s="16"/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0.77</v>
      </c>
      <c r="E14" s="10">
        <f t="shared" si="0"/>
        <v>15610.98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1.08</v>
      </c>
      <c r="E15" s="10">
        <f t="shared" si="0"/>
        <v>21895.920000000002</v>
      </c>
    </row>
    <row r="16" spans="1:7" ht="51">
      <c r="A16" s="7" t="s">
        <v>29</v>
      </c>
      <c r="B16" s="8" t="s">
        <v>37</v>
      </c>
      <c r="C16" s="8" t="s">
        <v>9</v>
      </c>
      <c r="D16" s="27">
        <v>0.14000000000000001</v>
      </c>
      <c r="E16" s="10">
        <f t="shared" si="0"/>
        <v>2838.3600000000006</v>
      </c>
    </row>
    <row r="17" spans="1:8">
      <c r="A17" s="7" t="s">
        <v>11</v>
      </c>
      <c r="B17" s="8" t="s">
        <v>37</v>
      </c>
      <c r="C17" s="8" t="s">
        <v>9</v>
      </c>
      <c r="D17" s="27">
        <v>0.26</v>
      </c>
      <c r="E17" s="10">
        <f t="shared" si="0"/>
        <v>5271.2400000000007</v>
      </c>
      <c r="G17" s="16"/>
    </row>
    <row r="18" spans="1:8" ht="38.25">
      <c r="A18" s="7" t="s">
        <v>10</v>
      </c>
      <c r="B18" s="8" t="s">
        <v>38</v>
      </c>
      <c r="C18" s="8" t="s">
        <v>9</v>
      </c>
      <c r="D18" s="8">
        <v>5.89</v>
      </c>
      <c r="E18" s="10">
        <f t="shared" si="0"/>
        <v>119413.85999999999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70553.52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19868.52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7095.9</v>
      </c>
    </row>
    <row r="22" spans="1:8" ht="25.5">
      <c r="A22" s="7" t="s">
        <v>31</v>
      </c>
      <c r="B22" s="8" t="s">
        <v>13</v>
      </c>
      <c r="C22" s="8" t="s">
        <v>9</v>
      </c>
      <c r="D22" s="8">
        <v>0.61</v>
      </c>
      <c r="E22" s="10">
        <f t="shared" si="0"/>
        <v>12367.14</v>
      </c>
    </row>
    <row r="23" spans="1:8" ht="25.5">
      <c r="A23" s="7" t="s">
        <v>15</v>
      </c>
      <c r="B23" s="8" t="s">
        <v>8</v>
      </c>
      <c r="C23" s="8" t="s">
        <v>9</v>
      </c>
      <c r="D23" s="8">
        <v>1.38</v>
      </c>
      <c r="E23" s="10">
        <f t="shared" si="0"/>
        <v>27978.119999999995</v>
      </c>
    </row>
    <row r="24" spans="1:8">
      <c r="A24" s="22" t="s">
        <v>34</v>
      </c>
      <c r="B24" s="8" t="s">
        <v>39</v>
      </c>
      <c r="C24" s="8" t="s">
        <v>36</v>
      </c>
      <c r="D24" s="8" t="s">
        <v>42</v>
      </c>
      <c r="E24" s="23">
        <v>23083.119999999999</v>
      </c>
    </row>
    <row r="25" spans="1:8">
      <c r="A25" s="24" t="s">
        <v>35</v>
      </c>
      <c r="B25" s="8" t="s">
        <v>39</v>
      </c>
      <c r="C25" s="8" t="s">
        <v>36</v>
      </c>
      <c r="D25" s="8" t="s">
        <v>42</v>
      </c>
      <c r="E25" s="26">
        <v>69905.89</v>
      </c>
    </row>
    <row r="26" spans="1:8">
      <c r="A26" s="24" t="s">
        <v>49</v>
      </c>
      <c r="B26" s="25" t="s">
        <v>51</v>
      </c>
      <c r="C26" s="8" t="s">
        <v>36</v>
      </c>
      <c r="D26" s="25" t="s">
        <v>43</v>
      </c>
      <c r="E26" s="26">
        <v>31794</v>
      </c>
    </row>
    <row r="27" spans="1:8">
      <c r="A27" s="24" t="s">
        <v>50</v>
      </c>
      <c r="B27" s="25" t="s">
        <v>51</v>
      </c>
      <c r="C27" s="8" t="s">
        <v>36</v>
      </c>
      <c r="D27" s="25" t="s">
        <v>43</v>
      </c>
      <c r="E27" s="26">
        <v>600</v>
      </c>
    </row>
    <row r="28" spans="1:8">
      <c r="A28" s="24" t="s">
        <v>49</v>
      </c>
      <c r="B28" s="25" t="s">
        <v>52</v>
      </c>
      <c r="C28" s="8" t="s">
        <v>36</v>
      </c>
      <c r="D28" s="25" t="s">
        <v>43</v>
      </c>
      <c r="E28" s="26">
        <v>37860</v>
      </c>
    </row>
    <row r="29" spans="1:8">
      <c r="A29" s="24" t="s">
        <v>49</v>
      </c>
      <c r="B29" s="25" t="s">
        <v>53</v>
      </c>
      <c r="C29" s="8" t="s">
        <v>36</v>
      </c>
      <c r="D29" s="25" t="s">
        <v>43</v>
      </c>
      <c r="E29" s="26">
        <v>45980</v>
      </c>
    </row>
    <row r="30" spans="1:8">
      <c r="A30" s="24" t="s">
        <v>56</v>
      </c>
      <c r="B30" s="25" t="s">
        <v>57</v>
      </c>
      <c r="C30" s="8" t="s">
        <v>36</v>
      </c>
      <c r="D30" s="25" t="s">
        <v>43</v>
      </c>
      <c r="E30" s="26">
        <v>2640</v>
      </c>
    </row>
    <row r="31" spans="1:8" ht="19.5" thickBot="1">
      <c r="A31" s="11" t="s">
        <v>16</v>
      </c>
      <c r="B31" s="12"/>
      <c r="C31" s="12"/>
      <c r="D31" s="13"/>
      <c r="E31" s="14">
        <f>SUM(E12:E30)</f>
        <v>548411.41</v>
      </c>
      <c r="G31" s="16"/>
      <c r="H31" s="16"/>
    </row>
    <row r="32" spans="1:8">
      <c r="A32" s="5"/>
      <c r="B32" s="5"/>
      <c r="C32" s="5"/>
      <c r="D32" s="5"/>
      <c r="E32" s="6"/>
    </row>
    <row r="33" spans="1:5" ht="33" customHeight="1">
      <c r="A33" s="33" t="s">
        <v>58</v>
      </c>
      <c r="B33" s="33"/>
      <c r="C33" s="33"/>
      <c r="D33" s="33"/>
      <c r="E33" s="33"/>
    </row>
    <row r="34" spans="1:5">
      <c r="A34" s="5"/>
      <c r="B34" s="5"/>
      <c r="C34" s="5"/>
      <c r="D34" s="5"/>
      <c r="E34" s="6"/>
    </row>
    <row r="35" spans="1:5" ht="15" customHeight="1">
      <c r="A35" s="33" t="s">
        <v>40</v>
      </c>
      <c r="B35" s="33"/>
      <c r="C35" s="33"/>
      <c r="D35" s="33"/>
      <c r="E35" s="33"/>
    </row>
    <row r="36" spans="1:5">
      <c r="A36" s="5"/>
      <c r="B36" s="5"/>
      <c r="C36" s="5"/>
      <c r="D36" s="5"/>
      <c r="E36" s="6"/>
    </row>
    <row r="37" spans="1:5">
      <c r="A37" s="34" t="s">
        <v>41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 ht="33.75" customHeight="1">
      <c r="A39" s="33" t="s">
        <v>17</v>
      </c>
      <c r="B39" s="33"/>
      <c r="C39" s="33"/>
      <c r="D39" s="33"/>
      <c r="E39" s="33"/>
    </row>
    <row r="40" spans="1:5">
      <c r="A40" s="5"/>
      <c r="B40" s="5"/>
      <c r="C40" s="5"/>
      <c r="D40" s="5"/>
      <c r="E40" s="6"/>
    </row>
    <row r="41" spans="1:5">
      <c r="A41" s="5"/>
      <c r="B41" s="5"/>
      <c r="C41" s="5"/>
      <c r="D41" s="5"/>
      <c r="E41" s="6"/>
    </row>
    <row r="42" spans="1:5">
      <c r="A42" s="35" t="s">
        <v>18</v>
      </c>
      <c r="B42" s="35"/>
      <c r="C42" s="35"/>
      <c r="D42" s="35"/>
      <c r="E42" s="35"/>
    </row>
    <row r="43" spans="1:5">
      <c r="A43" s="5"/>
      <c r="B43" s="5"/>
      <c r="C43" s="5"/>
      <c r="D43" s="5"/>
      <c r="E43" s="6"/>
    </row>
    <row r="44" spans="1:5">
      <c r="A44" s="5" t="s">
        <v>45</v>
      </c>
      <c r="B44" s="5" t="s">
        <v>46</v>
      </c>
      <c r="C44" s="5"/>
      <c r="D44" s="5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19</v>
      </c>
      <c r="B47" s="5" t="s">
        <v>33</v>
      </c>
      <c r="C47" s="5"/>
      <c r="D47" s="5"/>
    </row>
    <row r="48" spans="1:5">
      <c r="A48" s="5"/>
      <c r="B48" s="34" t="s">
        <v>47</v>
      </c>
      <c r="C48" s="34"/>
      <c r="D48" s="34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24</v>
      </c>
      <c r="B51" s="5" t="s">
        <v>20</v>
      </c>
      <c r="C51" s="5"/>
      <c r="D51" s="5"/>
      <c r="E51" s="6" t="s">
        <v>21</v>
      </c>
    </row>
    <row r="52" spans="1:5">
      <c r="A52" s="5"/>
      <c r="B52" s="36" t="s">
        <v>22</v>
      </c>
      <c r="C52" s="36"/>
      <c r="D52" s="36"/>
      <c r="E52" s="6" t="s">
        <v>23</v>
      </c>
    </row>
    <row r="53" spans="1:5">
      <c r="A53" s="5"/>
      <c r="B53" s="5"/>
      <c r="C53" s="5"/>
      <c r="D53" s="5"/>
      <c r="E53" s="6"/>
    </row>
  </sheetData>
  <mergeCells count="12">
    <mergeCell ref="B52:D52"/>
    <mergeCell ref="A1:E1"/>
    <mergeCell ref="A2:E2"/>
    <mergeCell ref="D4:E4"/>
    <mergeCell ref="A7:E7"/>
    <mergeCell ref="A9:E9"/>
    <mergeCell ref="A33:E33"/>
    <mergeCell ref="A35:E35"/>
    <mergeCell ref="A37:E37"/>
    <mergeCell ref="A39:E39"/>
    <mergeCell ref="A42:E42"/>
    <mergeCell ref="B48:D48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2"/>
  <sheetViews>
    <sheetView topLeftCell="A20" workbookViewId="0">
      <selection activeCell="A38" sqref="A38:E3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28.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 ht="15" customHeight="1">
      <c r="A4" s="28" t="s">
        <v>2</v>
      </c>
      <c r="B4" s="1"/>
      <c r="C4" s="1"/>
      <c r="D4" s="39" t="s">
        <v>48</v>
      </c>
      <c r="E4" s="39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3" t="s">
        <v>32</v>
      </c>
      <c r="B7" s="33"/>
      <c r="C7" s="33"/>
      <c r="D7" s="33"/>
      <c r="E7" s="33"/>
    </row>
    <row r="8" spans="1:7">
      <c r="A8" s="3"/>
      <c r="B8" s="3"/>
      <c r="C8" s="3"/>
      <c r="D8" s="3"/>
      <c r="E8" s="4"/>
    </row>
    <row r="9" spans="1:7" ht="45.75" customHeight="1">
      <c r="A9" s="33" t="s">
        <v>30</v>
      </c>
      <c r="B9" s="33"/>
      <c r="C9" s="33"/>
      <c r="D9" s="33"/>
      <c r="E9" s="33"/>
    </row>
    <row r="10" spans="1:7" ht="15.75" thickBot="1">
      <c r="A10" s="5"/>
      <c r="B10" s="5"/>
      <c r="C10" s="5"/>
      <c r="D10" s="5"/>
      <c r="E10" s="6"/>
      <c r="G10">
        <v>3379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27</v>
      </c>
      <c r="B12" s="8" t="s">
        <v>8</v>
      </c>
      <c r="C12" s="8" t="s">
        <v>9</v>
      </c>
      <c r="D12" s="9">
        <v>0.83</v>
      </c>
      <c r="E12" s="10">
        <f>D12*$G$10*3</f>
        <v>8413.7099999999991</v>
      </c>
    </row>
    <row r="13" spans="1:7" ht="38.25">
      <c r="A13" s="7" t="s">
        <v>44</v>
      </c>
      <c r="B13" s="8" t="s">
        <v>37</v>
      </c>
      <c r="C13" s="8" t="s">
        <v>9</v>
      </c>
      <c r="D13" s="27">
        <v>0.83</v>
      </c>
      <c r="E13" s="10">
        <f t="shared" ref="E13:E23" si="0">D13*$G$10*3</f>
        <v>8413.7099999999991</v>
      </c>
      <c r="F13">
        <f>0.37*6*G10+0.83*3*G10</f>
        <v>15915.089999999998</v>
      </c>
      <c r="G13" s="16">
        <f>E13-F13</f>
        <v>-7501.3799999999992</v>
      </c>
    </row>
    <row r="14" spans="1:7" ht="54.75" customHeight="1">
      <c r="A14" s="22" t="s">
        <v>26</v>
      </c>
      <c r="B14" s="8" t="s">
        <v>8</v>
      </c>
      <c r="C14" s="8" t="s">
        <v>9</v>
      </c>
      <c r="D14" s="9">
        <v>0.77</v>
      </c>
      <c r="E14" s="10">
        <f t="shared" si="0"/>
        <v>7805.49</v>
      </c>
    </row>
    <row r="15" spans="1:7" ht="38.25">
      <c r="A15" s="22" t="s">
        <v>25</v>
      </c>
      <c r="B15" s="8" t="s">
        <v>8</v>
      </c>
      <c r="C15" s="8" t="s">
        <v>9</v>
      </c>
      <c r="D15" s="9">
        <v>1.08</v>
      </c>
      <c r="E15" s="10">
        <f t="shared" si="0"/>
        <v>10947.960000000001</v>
      </c>
    </row>
    <row r="16" spans="1:7" ht="51">
      <c r="A16" s="7" t="s">
        <v>29</v>
      </c>
      <c r="B16" s="8" t="s">
        <v>37</v>
      </c>
      <c r="C16" s="8" t="s">
        <v>9</v>
      </c>
      <c r="D16" s="27">
        <v>0.14000000000000001</v>
      </c>
      <c r="E16" s="10">
        <f t="shared" si="0"/>
        <v>1419.1800000000003</v>
      </c>
    </row>
    <row r="17" spans="1:8">
      <c r="A17" s="7" t="s">
        <v>11</v>
      </c>
      <c r="B17" s="8" t="s">
        <v>37</v>
      </c>
      <c r="C17" s="8" t="s">
        <v>9</v>
      </c>
      <c r="D17" s="27">
        <v>0.26</v>
      </c>
      <c r="E17" s="10">
        <f t="shared" si="0"/>
        <v>2635.6200000000003</v>
      </c>
      <c r="G17" s="16"/>
    </row>
    <row r="18" spans="1:8" ht="38.25">
      <c r="A18" s="7" t="s">
        <v>10</v>
      </c>
      <c r="B18" s="8" t="s">
        <v>38</v>
      </c>
      <c r="C18" s="8" t="s">
        <v>9</v>
      </c>
      <c r="D18" s="8">
        <v>5.89</v>
      </c>
      <c r="E18" s="10">
        <f t="shared" si="0"/>
        <v>59706.929999999993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35276.76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9934.26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3547.95</v>
      </c>
    </row>
    <row r="22" spans="1:8" ht="25.5">
      <c r="A22" s="7" t="s">
        <v>31</v>
      </c>
      <c r="B22" s="8" t="s">
        <v>13</v>
      </c>
      <c r="C22" s="8" t="s">
        <v>9</v>
      </c>
      <c r="D22" s="8">
        <v>0.61</v>
      </c>
      <c r="E22" s="10">
        <f t="shared" si="0"/>
        <v>6183.57</v>
      </c>
    </row>
    <row r="23" spans="1:8" ht="25.5">
      <c r="A23" s="7" t="s">
        <v>15</v>
      </c>
      <c r="B23" s="8" t="s">
        <v>8</v>
      </c>
      <c r="C23" s="8" t="s">
        <v>9</v>
      </c>
      <c r="D23" s="8">
        <v>1.38</v>
      </c>
      <c r="E23" s="10">
        <f t="shared" si="0"/>
        <v>13989.059999999998</v>
      </c>
    </row>
    <row r="24" spans="1:8">
      <c r="A24" s="22" t="s">
        <v>34</v>
      </c>
      <c r="B24" s="8" t="s">
        <v>39</v>
      </c>
      <c r="C24" s="8" t="s">
        <v>36</v>
      </c>
      <c r="D24" s="8" t="s">
        <v>42</v>
      </c>
      <c r="E24" s="23">
        <v>9357.9599999999991</v>
      </c>
    </row>
    <row r="25" spans="1:8">
      <c r="A25" s="24" t="s">
        <v>35</v>
      </c>
      <c r="B25" s="8" t="s">
        <v>39</v>
      </c>
      <c r="C25" s="8" t="s">
        <v>36</v>
      </c>
      <c r="D25" s="8" t="s">
        <v>42</v>
      </c>
      <c r="E25" s="26">
        <v>3474.72</v>
      </c>
    </row>
    <row r="26" spans="1:8">
      <c r="A26" s="24" t="s">
        <v>49</v>
      </c>
      <c r="B26" s="25" t="s">
        <v>51</v>
      </c>
      <c r="C26" s="8" t="s">
        <v>36</v>
      </c>
      <c r="D26" s="25" t="s">
        <v>43</v>
      </c>
      <c r="E26" s="26">
        <v>31794</v>
      </c>
    </row>
    <row r="27" spans="1:8">
      <c r="A27" s="24" t="s">
        <v>50</v>
      </c>
      <c r="B27" s="25" t="s">
        <v>51</v>
      </c>
      <c r="C27" s="8" t="s">
        <v>36</v>
      </c>
      <c r="D27" s="25" t="s">
        <v>43</v>
      </c>
      <c r="E27" s="26">
        <v>600</v>
      </c>
    </row>
    <row r="28" spans="1:8">
      <c r="A28" s="24" t="s">
        <v>49</v>
      </c>
      <c r="B28" s="25" t="s">
        <v>52</v>
      </c>
      <c r="C28" s="8" t="s">
        <v>36</v>
      </c>
      <c r="D28" s="25" t="s">
        <v>43</v>
      </c>
      <c r="E28" s="26">
        <v>37860</v>
      </c>
    </row>
    <row r="29" spans="1:8">
      <c r="A29" s="24" t="s">
        <v>49</v>
      </c>
      <c r="B29" s="25" t="s">
        <v>53</v>
      </c>
      <c r="C29" s="8" t="s">
        <v>36</v>
      </c>
      <c r="D29" s="25" t="s">
        <v>43</v>
      </c>
      <c r="E29" s="26">
        <v>45980</v>
      </c>
    </row>
    <row r="30" spans="1:8" ht="19.5" thickBot="1">
      <c r="A30" s="11" t="s">
        <v>16</v>
      </c>
      <c r="B30" s="12"/>
      <c r="C30" s="12"/>
      <c r="D30" s="13"/>
      <c r="E30" s="14">
        <f>SUM(E12:E29)</f>
        <v>297340.88</v>
      </c>
      <c r="G30" s="16"/>
      <c r="H30" s="16"/>
    </row>
    <row r="31" spans="1:8">
      <c r="A31" s="5"/>
      <c r="B31" s="5"/>
      <c r="C31" s="5"/>
      <c r="D31" s="5"/>
      <c r="E31" s="6"/>
    </row>
    <row r="32" spans="1:8" ht="33" customHeight="1">
      <c r="A32" s="33" t="s">
        <v>54</v>
      </c>
      <c r="B32" s="33"/>
      <c r="C32" s="33"/>
      <c r="D32" s="33"/>
      <c r="E32" s="33"/>
    </row>
    <row r="33" spans="1:5">
      <c r="A33" s="5"/>
      <c r="B33" s="5"/>
      <c r="C33" s="5"/>
      <c r="D33" s="5"/>
      <c r="E33" s="6"/>
    </row>
    <row r="34" spans="1:5" ht="15" customHeight="1">
      <c r="A34" s="33" t="s">
        <v>40</v>
      </c>
      <c r="B34" s="33"/>
      <c r="C34" s="33"/>
      <c r="D34" s="33"/>
      <c r="E34" s="33"/>
    </row>
    <row r="35" spans="1:5">
      <c r="A35" s="5"/>
      <c r="B35" s="5"/>
      <c r="C35" s="5"/>
      <c r="D35" s="5"/>
      <c r="E35" s="6"/>
    </row>
    <row r="36" spans="1:5">
      <c r="A36" s="34" t="s">
        <v>41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 ht="33.75" customHeight="1">
      <c r="A38" s="33" t="s">
        <v>17</v>
      </c>
      <c r="B38" s="33"/>
      <c r="C38" s="33"/>
      <c r="D38" s="33"/>
      <c r="E38" s="33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5" t="s">
        <v>18</v>
      </c>
      <c r="B41" s="35"/>
      <c r="C41" s="35"/>
      <c r="D41" s="35"/>
      <c r="E41" s="35"/>
    </row>
    <row r="42" spans="1:5">
      <c r="A42" s="5"/>
      <c r="B42" s="5"/>
      <c r="C42" s="5"/>
      <c r="D42" s="5"/>
      <c r="E42" s="6"/>
    </row>
    <row r="43" spans="1:5">
      <c r="A43" s="5" t="s">
        <v>45</v>
      </c>
      <c r="B43" s="5" t="s">
        <v>46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33</v>
      </c>
      <c r="C46" s="5"/>
      <c r="D46" s="5"/>
    </row>
    <row r="47" spans="1:5">
      <c r="A47" s="5"/>
      <c r="B47" s="34" t="s">
        <v>47</v>
      </c>
      <c r="C47" s="34"/>
      <c r="D47" s="34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6" t="s">
        <v>22</v>
      </c>
      <c r="C51" s="36"/>
      <c r="D51" s="36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2025-03-17T13:34:41Z</cp:lastPrinted>
  <dcterms:created xsi:type="dcterms:W3CDTF">2017-03-13T08:54:22Z</dcterms:created>
  <dcterms:modified xsi:type="dcterms:W3CDTF">2025-03-17T13:34:55Z</dcterms:modified>
</cp:coreProperties>
</file>