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D17" i="19"/>
  <c r="E17"/>
  <c r="E19"/>
  <c r="E20"/>
  <c r="E21"/>
  <c r="E22"/>
  <c r="E23"/>
  <c r="E24"/>
  <c r="E18"/>
  <c r="E13"/>
  <c r="E14"/>
  <c r="E15"/>
  <c r="E16"/>
  <c r="E12"/>
  <c r="D17" i="18"/>
  <c r="E17"/>
  <c r="E41" s="1"/>
  <c r="E13"/>
  <c r="E14"/>
  <c r="E15"/>
  <c r="E16"/>
  <c r="E18"/>
  <c r="E19"/>
  <c r="E20"/>
  <c r="E21"/>
  <c r="E22"/>
  <c r="E23"/>
  <c r="E24"/>
  <c r="E12"/>
  <c r="E40" i="17"/>
  <c r="E13"/>
  <c r="E14"/>
  <c r="E15"/>
  <c r="E16"/>
  <c r="E17"/>
  <c r="E18"/>
  <c r="E19"/>
  <c r="E20"/>
  <c r="E21"/>
  <c r="E22"/>
  <c r="E23"/>
  <c r="E24"/>
  <c r="E12"/>
  <c r="E51" i="19" l="1"/>
  <c r="E39" i="16"/>
  <c r="E13"/>
  <c r="E14"/>
  <c r="E15"/>
  <c r="E16"/>
  <c r="E17"/>
  <c r="E18"/>
  <c r="E19"/>
  <c r="E20"/>
  <c r="E21"/>
  <c r="E22"/>
  <c r="E23"/>
  <c r="E24"/>
  <c r="E12"/>
</calcChain>
</file>

<file path=xl/sharedStrings.xml><?xml version="1.0" encoding="utf-8"?>
<sst xmlns="http://schemas.openxmlformats.org/spreadsheetml/2006/main" count="571" uniqueCount="76">
  <si>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</si>
  <si>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</si>
  <si>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</si>
  <si>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</si>
  <si>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</si>
  <si>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</si>
  <si>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</si>
  <si>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</si>
  <si>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</si>
  <si>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</si>
  <si>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</si>
  <si>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</si>
  <si>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</si>
  <si>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</si>
  <si>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</si>
  <si>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</si>
  <si>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</si>
  <si>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</si>
  <si>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</si>
  <si>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</si>
  <si>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</si>
  <si>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</si>
  <si>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</si>
  <si>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</si>
  <si>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</si>
  <si>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</si>
  <si>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</si>
  <si>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</si>
  <si>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</si>
  <si>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</si>
  <si>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Работы выполняемые в целях надлежащего содержания систем внутридомового газового оборудования в МКД</t>
  </si>
  <si>
    <t>Аварийная служба систем отопления ИТП</t>
  </si>
  <si>
    <t>1. Исполнителем предъявлены к приемке следующие оказанные на основании договора подряда №32у от 01.05.2015 г. услуги и выполненные работы по содержанию и текущему ремонту общего имущества в МКД расположенного по адресу ул. Каховский,17</t>
  </si>
  <si>
    <t>Ведение спецсчета</t>
  </si>
  <si>
    <t>ежемесячно</t>
  </si>
  <si>
    <t>Электроэнергия по нормативу</t>
  </si>
  <si>
    <t>руб</t>
  </si>
  <si>
    <t>по графику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</si>
  <si>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Каховский,17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</si>
  <si>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</si>
  <si>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норматив</t>
  </si>
  <si>
    <t>Водоснабжение и водоотведение сверхнорматив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</si>
  <si>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</si>
  <si>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</si>
  <si>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</si>
  <si>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</si>
  <si>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</si>
  <si>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</si>
  <si>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</si>
  <si>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</si>
  <si>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Замена крана в подвале</t>
  </si>
  <si>
    <t>Замена трубы в подвале</t>
  </si>
  <si>
    <t xml:space="preserve">Замена трубы </t>
  </si>
  <si>
    <t>январь</t>
  </si>
  <si>
    <t>февраль</t>
  </si>
  <si>
    <t>март</t>
  </si>
  <si>
    <t>2. Всего за период с 01.01.2024 г по 31.03.2024 г. выполнено работ (оказанно услуг) на общую сумму 358881 (триста пятьдесят восемь тысяч восемьсот восемьдесят один) рубль 55 коп.</t>
  </si>
  <si>
    <t xml:space="preserve">    </t>
  </si>
  <si>
    <t>"01" июля 2024 г</t>
  </si>
  <si>
    <t>Электроэнергия ОДН</t>
  </si>
  <si>
    <t>Водоснабжение и водоотведение ОДН</t>
  </si>
  <si>
    <t>июль</t>
  </si>
  <si>
    <t>2. Всего за период с 01.01.2024 г по 30.06.2024 г. выполнено работ (оказанно услуг) на общую сумму 484426 (четыреста восемьдесят четыре тысячи четыреста двадцать шесть) рублей 17 коп.</t>
  </si>
  <si>
    <t>"01" октября 2024 г</t>
  </si>
  <si>
    <t>Замена трубы</t>
  </si>
  <si>
    <t>август</t>
  </si>
  <si>
    <t>2. Всего за период с 01.01.2024 г по 30.09.2024 г. выполнено работ (оказанно услуг) на общую сумму 706625 (семьсот шесть тысяч шестьсот двадцать пять) рублей 40 коп.</t>
  </si>
  <si>
    <t>Ефимова Т.И</t>
  </si>
  <si>
    <t>"01" января 2025 г</t>
  </si>
  <si>
    <t>Сварка труб</t>
  </si>
  <si>
    <t>Сварка труб в подвале</t>
  </si>
  <si>
    <t>Замена крана и труб в подвале</t>
  </si>
  <si>
    <t>октябрь</t>
  </si>
  <si>
    <t>ноябрь</t>
  </si>
  <si>
    <t>декабрь</t>
  </si>
  <si>
    <t>2. Всего за период с 01.01.2024 г по 31.12.2024 г. выполнено работ (оказанно услуг) на общую сумму 1007876 (один миллион семь тысяч восемьсот семьдесят шесть) рублей 38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</si>
</sst>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tabSelected="1" topLeftCell="A17" workbookViewId="0">
      <selection activeCell="E12" sqref="E12:E26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1" t="s">
        <v>68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38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4371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D12*$G$10*12</f>
        <v>43535.159999999996</v>
      </c>
    </row>
    <row r="13" spans="1:7" ht="55.5" customHeight="1">
      <c r="A13" s="7" t="s">
        <v>29</v>
      </c>
      <c r="B13" s="8" t="s">
        <v>8</v>
      </c>
      <c r="C13" s="8" t="s">
        <v>9</v>
      </c>
      <c r="D13" s="9">
        <v>0.79</v>
      </c>
      <c r="E13" s="10">
        <f t="shared" ref="E13:E16" si="0">D13*$G$10*12</f>
        <v>41437.08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48780.36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56648.160000000003</v>
      </c>
    </row>
    <row r="16" spans="1:7" ht="51">
      <c r="A16" s="7" t="s">
        <v>30</v>
      </c>
      <c r="B16" s="8" t="s">
        <v>8</v>
      </c>
      <c r="C16" s="8" t="s">
        <v>9</v>
      </c>
      <c r="D16" s="29">
        <v>0.16</v>
      </c>
      <c r="E16" s="10">
        <f t="shared" si="0"/>
        <v>8392.32</v>
      </c>
    </row>
    <row r="17" spans="1:7">
      <c r="A17" s="7" t="s">
        <v>11</v>
      </c>
      <c r="B17" s="8" t="s">
        <v>8</v>
      </c>
      <c r="C17" s="8" t="s">
        <v>9</v>
      </c>
      <c r="D17" s="29">
        <f>E17/12/G10</f>
        <v>0.21517577976054297</v>
      </c>
      <c r="E17" s="34">
        <f>3527+7759.4</f>
        <v>11286.4</v>
      </c>
      <c r="G17" s="17"/>
    </row>
    <row r="18" spans="1:7" ht="25.5">
      <c r="A18" s="7" t="s">
        <v>10</v>
      </c>
      <c r="B18" s="8" t="s">
        <v>37</v>
      </c>
      <c r="C18" s="8" t="s">
        <v>9</v>
      </c>
      <c r="D18" s="8">
        <v>4.09</v>
      </c>
      <c r="E18" s="10">
        <f>D18*$G$10*12</f>
        <v>214528.68</v>
      </c>
    </row>
    <row r="19" spans="1:7">
      <c r="A19" s="7" t="s">
        <v>28</v>
      </c>
      <c r="B19" s="8" t="s">
        <v>8</v>
      </c>
      <c r="C19" s="8" t="s">
        <v>9</v>
      </c>
      <c r="D19" s="9">
        <v>3.98</v>
      </c>
      <c r="E19" s="10">
        <f t="shared" ref="E19:E24" si="1">D19*$G$10*12</f>
        <v>208758.95999999996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51402.96</v>
      </c>
    </row>
    <row r="21" spans="1:7" ht="25.5">
      <c r="A21" s="7" t="s">
        <v>31</v>
      </c>
      <c r="B21" s="8" t="s">
        <v>13</v>
      </c>
      <c r="C21" s="8" t="s">
        <v>9</v>
      </c>
      <c r="D21" s="11">
        <v>0.61</v>
      </c>
      <c r="E21" s="10">
        <f t="shared" si="1"/>
        <v>31995.72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18358.199999999997</v>
      </c>
    </row>
    <row r="23" spans="1:7" ht="18.75" customHeight="1">
      <c r="A23" s="7" t="s">
        <v>15</v>
      </c>
      <c r="B23" s="8" t="s">
        <v>8</v>
      </c>
      <c r="C23" s="8" t="s">
        <v>9</v>
      </c>
      <c r="D23" s="8">
        <v>1.1499999999999999</v>
      </c>
      <c r="E23" s="10">
        <f t="shared" si="1"/>
        <v>60319.799999999996</v>
      </c>
    </row>
    <row r="24" spans="1:7">
      <c r="A24" s="7" t="s">
        <v>33</v>
      </c>
      <c r="B24" s="8" t="s">
        <v>34</v>
      </c>
      <c r="C24" s="8" t="s">
        <v>9</v>
      </c>
      <c r="D24" s="8">
        <v>0.5</v>
      </c>
      <c r="E24" s="10">
        <f t="shared" si="1"/>
        <v>26226</v>
      </c>
    </row>
    <row r="25" spans="1:7">
      <c r="A25" s="23" t="s">
        <v>59</v>
      </c>
      <c r="B25" s="8" t="s">
        <v>34</v>
      </c>
      <c r="C25" s="8" t="s">
        <v>36</v>
      </c>
      <c r="D25" s="8" t="s">
        <v>44</v>
      </c>
      <c r="E25" s="25">
        <v>38546.42</v>
      </c>
    </row>
    <row r="26" spans="1:7">
      <c r="A26" s="23" t="s">
        <v>60</v>
      </c>
      <c r="B26" s="8" t="s">
        <v>34</v>
      </c>
      <c r="C26" s="8" t="s">
        <v>36</v>
      </c>
      <c r="D26" s="8" t="s">
        <v>44</v>
      </c>
      <c r="E26" s="25">
        <v>29207.16</v>
      </c>
    </row>
    <row r="27" spans="1:7">
      <c r="A27" s="28" t="s">
        <v>50</v>
      </c>
      <c r="B27" s="26" t="s">
        <v>53</v>
      </c>
      <c r="C27" s="8" t="s">
        <v>36</v>
      </c>
      <c r="D27" s="26" t="s">
        <v>45</v>
      </c>
      <c r="E27" s="27">
        <v>4320</v>
      </c>
    </row>
    <row r="28" spans="1:7">
      <c r="A28" s="28" t="s">
        <v>50</v>
      </c>
      <c r="B28" s="26" t="s">
        <v>53</v>
      </c>
      <c r="C28" s="8" t="s">
        <v>36</v>
      </c>
      <c r="D28" s="26" t="s">
        <v>45</v>
      </c>
      <c r="E28" s="27">
        <v>1980</v>
      </c>
    </row>
    <row r="29" spans="1:7">
      <c r="A29" s="28" t="s">
        <v>50</v>
      </c>
      <c r="B29" s="26" t="s">
        <v>53</v>
      </c>
      <c r="C29" s="8" t="s">
        <v>36</v>
      </c>
      <c r="D29" s="26" t="s">
        <v>45</v>
      </c>
      <c r="E29" s="27">
        <v>4939</v>
      </c>
    </row>
    <row r="30" spans="1:7">
      <c r="A30" s="28" t="s">
        <v>51</v>
      </c>
      <c r="B30" s="26" t="s">
        <v>54</v>
      </c>
      <c r="C30" s="8" t="s">
        <v>36</v>
      </c>
      <c r="D30" s="26" t="s">
        <v>45</v>
      </c>
      <c r="E30" s="27">
        <v>1812</v>
      </c>
    </row>
    <row r="31" spans="1:7">
      <c r="A31" s="28" t="s">
        <v>51</v>
      </c>
      <c r="B31" s="26" t="s">
        <v>54</v>
      </c>
      <c r="C31" s="8" t="s">
        <v>36</v>
      </c>
      <c r="D31" s="26" t="s">
        <v>45</v>
      </c>
      <c r="E31" s="27">
        <v>2745</v>
      </c>
    </row>
    <row r="32" spans="1:7">
      <c r="A32" s="28" t="s">
        <v>51</v>
      </c>
      <c r="B32" s="26" t="s">
        <v>54</v>
      </c>
      <c r="C32" s="8" t="s">
        <v>36</v>
      </c>
      <c r="D32" s="26" t="s">
        <v>45</v>
      </c>
      <c r="E32" s="27">
        <v>932</v>
      </c>
    </row>
    <row r="33" spans="1:5">
      <c r="A33" s="28" t="s">
        <v>51</v>
      </c>
      <c r="B33" s="26" t="s">
        <v>54</v>
      </c>
      <c r="C33" s="8" t="s">
        <v>36</v>
      </c>
      <c r="D33" s="26" t="s">
        <v>45</v>
      </c>
      <c r="E33" s="27">
        <v>3856</v>
      </c>
    </row>
    <row r="34" spans="1:5">
      <c r="A34" s="28" t="s">
        <v>52</v>
      </c>
      <c r="B34" s="26" t="s">
        <v>55</v>
      </c>
      <c r="C34" s="8" t="s">
        <v>36</v>
      </c>
      <c r="D34" s="26" t="s">
        <v>45</v>
      </c>
      <c r="E34" s="27">
        <v>1250</v>
      </c>
    </row>
    <row r="35" spans="1:5">
      <c r="A35" s="28" t="s">
        <v>51</v>
      </c>
      <c r="B35" s="26" t="s">
        <v>55</v>
      </c>
      <c r="C35" s="8" t="s">
        <v>36</v>
      </c>
      <c r="D35" s="26" t="s">
        <v>45</v>
      </c>
      <c r="E35" s="27">
        <v>933</v>
      </c>
    </row>
    <row r="36" spans="1:5">
      <c r="A36" s="28" t="s">
        <v>52</v>
      </c>
      <c r="B36" s="26" t="s">
        <v>55</v>
      </c>
      <c r="C36" s="8" t="s">
        <v>36</v>
      </c>
      <c r="D36" s="26" t="s">
        <v>45</v>
      </c>
      <c r="E36" s="27">
        <v>1028</v>
      </c>
    </row>
    <row r="37" spans="1:5">
      <c r="A37" s="28" t="s">
        <v>51</v>
      </c>
      <c r="B37" s="26" t="s">
        <v>55</v>
      </c>
      <c r="C37" s="8" t="s">
        <v>36</v>
      </c>
      <c r="D37" s="26" t="s">
        <v>45</v>
      </c>
      <c r="E37" s="27">
        <v>880</v>
      </c>
    </row>
    <row r="38" spans="1:5">
      <c r="A38" s="28" t="s">
        <v>50</v>
      </c>
      <c r="B38" s="26" t="s">
        <v>61</v>
      </c>
      <c r="C38" s="8" t="s">
        <v>36</v>
      </c>
      <c r="D38" s="26" t="s">
        <v>45</v>
      </c>
      <c r="E38" s="27">
        <v>10064</v>
      </c>
    </row>
    <row r="39" spans="1:5">
      <c r="A39" s="28" t="s">
        <v>51</v>
      </c>
      <c r="B39" s="26" t="s">
        <v>61</v>
      </c>
      <c r="C39" s="8" t="s">
        <v>36</v>
      </c>
      <c r="D39" s="26" t="s">
        <v>45</v>
      </c>
      <c r="E39" s="27">
        <v>1260</v>
      </c>
    </row>
    <row r="40" spans="1:5">
      <c r="A40" s="28" t="s">
        <v>64</v>
      </c>
      <c r="B40" s="26" t="s">
        <v>65</v>
      </c>
      <c r="C40" s="8" t="s">
        <v>36</v>
      </c>
      <c r="D40" s="26" t="s">
        <v>45</v>
      </c>
      <c r="E40" s="27">
        <v>800</v>
      </c>
    </row>
    <row r="41" spans="1:5">
      <c r="A41" s="28" t="s">
        <v>50</v>
      </c>
      <c r="B41" s="26" t="s">
        <v>72</v>
      </c>
      <c r="C41" s="8" t="s">
        <v>36</v>
      </c>
      <c r="D41" s="26" t="s">
        <v>45</v>
      </c>
      <c r="E41" s="27">
        <v>9257</v>
      </c>
    </row>
    <row r="42" spans="1:5">
      <c r="A42" s="28" t="s">
        <v>64</v>
      </c>
      <c r="B42" s="26" t="s">
        <v>72</v>
      </c>
      <c r="C42" s="8" t="s">
        <v>36</v>
      </c>
      <c r="D42" s="26" t="s">
        <v>45</v>
      </c>
      <c r="E42" s="27">
        <v>1100</v>
      </c>
    </row>
    <row r="43" spans="1:5">
      <c r="A43" s="28" t="s">
        <v>69</v>
      </c>
      <c r="B43" s="26" t="s">
        <v>72</v>
      </c>
      <c r="C43" s="8" t="s">
        <v>36</v>
      </c>
      <c r="D43" s="26" t="s">
        <v>45</v>
      </c>
      <c r="E43" s="27">
        <v>9920</v>
      </c>
    </row>
    <row r="44" spans="1:5">
      <c r="A44" s="28" t="s">
        <v>51</v>
      </c>
      <c r="B44" s="26" t="s">
        <v>73</v>
      </c>
      <c r="C44" s="8" t="s">
        <v>36</v>
      </c>
      <c r="D44" s="26" t="s">
        <v>45</v>
      </c>
      <c r="E44" s="27">
        <v>1398</v>
      </c>
    </row>
    <row r="45" spans="1:5">
      <c r="A45" s="28" t="s">
        <v>64</v>
      </c>
      <c r="B45" s="26" t="s">
        <v>73</v>
      </c>
      <c r="C45" s="8" t="s">
        <v>36</v>
      </c>
      <c r="D45" s="26" t="s">
        <v>45</v>
      </c>
      <c r="E45" s="27">
        <v>2600</v>
      </c>
    </row>
    <row r="46" spans="1:5">
      <c r="A46" s="28" t="s">
        <v>70</v>
      </c>
      <c r="B46" s="26" t="s">
        <v>73</v>
      </c>
      <c r="C46" s="8" t="s">
        <v>36</v>
      </c>
      <c r="D46" s="26" t="s">
        <v>45</v>
      </c>
      <c r="E46" s="27">
        <v>6216</v>
      </c>
    </row>
    <row r="47" spans="1:5">
      <c r="A47" s="28" t="s">
        <v>51</v>
      </c>
      <c r="B47" s="26" t="s">
        <v>74</v>
      </c>
      <c r="C47" s="8" t="s">
        <v>36</v>
      </c>
      <c r="D47" s="26" t="s">
        <v>45</v>
      </c>
      <c r="E47" s="27">
        <v>18080</v>
      </c>
    </row>
    <row r="48" spans="1:5">
      <c r="A48" s="28" t="s">
        <v>71</v>
      </c>
      <c r="B48" s="26" t="s">
        <v>74</v>
      </c>
      <c r="C48" s="8" t="s">
        <v>36</v>
      </c>
      <c r="D48" s="26" t="s">
        <v>45</v>
      </c>
      <c r="E48" s="27">
        <v>20966</v>
      </c>
    </row>
    <row r="49" spans="1:8">
      <c r="A49" s="28" t="s">
        <v>70</v>
      </c>
      <c r="B49" s="26" t="s">
        <v>74</v>
      </c>
      <c r="C49" s="8" t="s">
        <v>36</v>
      </c>
      <c r="D49" s="26" t="s">
        <v>45</v>
      </c>
      <c r="E49" s="27">
        <v>9940</v>
      </c>
    </row>
    <row r="50" spans="1:8">
      <c r="A50" s="28" t="s">
        <v>51</v>
      </c>
      <c r="B50" s="26" t="s">
        <v>74</v>
      </c>
      <c r="C50" s="8" t="s">
        <v>36</v>
      </c>
      <c r="D50" s="26" t="s">
        <v>45</v>
      </c>
      <c r="E50" s="27">
        <v>2177</v>
      </c>
    </row>
    <row r="51" spans="1:8" ht="19.5" thickBot="1">
      <c r="A51" s="12" t="s">
        <v>16</v>
      </c>
      <c r="B51" s="13"/>
      <c r="C51" s="24" t="s">
        <v>36</v>
      </c>
      <c r="D51" s="14"/>
      <c r="E51" s="15">
        <f>SUM(E12:E50)</f>
        <v>1007876.3799999999</v>
      </c>
      <c r="G51" s="17"/>
      <c r="H51" s="17"/>
    </row>
    <row r="52" spans="1:8">
      <c r="A52" s="5"/>
      <c r="B52" s="5"/>
      <c r="C52" s="5"/>
      <c r="D52" s="5"/>
      <c r="E52" s="6"/>
      <c r="H52" s="17"/>
    </row>
    <row r="53" spans="1:8" ht="33" customHeight="1">
      <c r="A53" s="35" t="s">
        <v>75</v>
      </c>
      <c r="B53" s="35"/>
      <c r="C53" s="35"/>
      <c r="D53" s="35"/>
      <c r="E53" s="35"/>
    </row>
    <row r="54" spans="1:8">
      <c r="A54" s="5" t="s">
        <v>57</v>
      </c>
      <c r="B54" s="5"/>
      <c r="C54" s="5"/>
      <c r="D54" s="5"/>
      <c r="E54" s="6"/>
    </row>
    <row r="55" spans="1:8" ht="15" customHeight="1">
      <c r="A55" s="35" t="s">
        <v>42</v>
      </c>
      <c r="B55" s="35"/>
      <c r="C55" s="35"/>
      <c r="D55" s="35"/>
      <c r="E55" s="35"/>
    </row>
    <row r="56" spans="1:8">
      <c r="A56" s="5"/>
      <c r="B56" s="5"/>
      <c r="C56" s="5"/>
      <c r="D56" s="5"/>
      <c r="E56" s="6"/>
    </row>
    <row r="57" spans="1:8">
      <c r="A57" s="36" t="s">
        <v>43</v>
      </c>
      <c r="B57" s="36"/>
      <c r="C57" s="36"/>
      <c r="D57" s="36"/>
      <c r="E57" s="36"/>
    </row>
    <row r="58" spans="1:8">
      <c r="A58" s="5"/>
      <c r="B58" s="5"/>
      <c r="C58" s="5"/>
      <c r="D58" s="5"/>
      <c r="E58" s="6"/>
    </row>
    <row r="59" spans="1:8" ht="31.5" customHeight="1">
      <c r="A59" s="35" t="s">
        <v>17</v>
      </c>
      <c r="B59" s="35"/>
      <c r="C59" s="35"/>
      <c r="D59" s="35"/>
      <c r="E59" s="35"/>
    </row>
    <row r="60" spans="1:8">
      <c r="A60" s="5"/>
      <c r="B60" s="5"/>
      <c r="C60" s="5"/>
      <c r="D60" s="5"/>
      <c r="E60" s="6"/>
    </row>
    <row r="61" spans="1:8">
      <c r="A61" s="5"/>
      <c r="B61" s="5"/>
      <c r="C61" s="5"/>
      <c r="D61" s="5"/>
      <c r="E61" s="6"/>
    </row>
    <row r="62" spans="1:8">
      <c r="A62" s="37" t="s">
        <v>18</v>
      </c>
      <c r="B62" s="37"/>
      <c r="C62" s="37"/>
      <c r="D62" s="37"/>
      <c r="E62" s="37"/>
    </row>
    <row r="63" spans="1:8">
      <c r="A63" s="5"/>
      <c r="B63" s="5"/>
      <c r="C63" s="5"/>
      <c r="D63" s="5"/>
      <c r="E63" s="6"/>
    </row>
    <row r="64" spans="1:8">
      <c r="A64" s="5" t="s">
        <v>46</v>
      </c>
      <c r="B64" s="5" t="s">
        <v>47</v>
      </c>
      <c r="C64" s="5"/>
      <c r="D64" s="5"/>
      <c r="E64" s="6" t="s">
        <v>21</v>
      </c>
    </row>
    <row r="65" spans="1:5">
      <c r="A65" s="5"/>
      <c r="B65" s="5"/>
      <c r="C65" s="5"/>
      <c r="D65" s="5"/>
      <c r="E65" s="6" t="s">
        <v>23</v>
      </c>
    </row>
    <row r="66" spans="1:5">
      <c r="A66" s="5"/>
      <c r="B66" s="5"/>
      <c r="C66" s="5"/>
      <c r="D66" s="5"/>
      <c r="E66" s="6"/>
    </row>
    <row r="67" spans="1:5">
      <c r="A67" s="5" t="s">
        <v>19</v>
      </c>
      <c r="B67" s="5" t="s">
        <v>39</v>
      </c>
      <c r="C67" s="5"/>
      <c r="D67" s="5"/>
    </row>
    <row r="68" spans="1:5">
      <c r="A68" s="5"/>
      <c r="B68" s="36" t="s">
        <v>67</v>
      </c>
      <c r="C68" s="36"/>
      <c r="D68" s="36"/>
      <c r="E68" s="6" t="s">
        <v>21</v>
      </c>
    </row>
    <row r="69" spans="1:5">
      <c r="A69" s="5"/>
      <c r="B69" s="5"/>
      <c r="C69" s="5"/>
      <c r="D69" s="5"/>
      <c r="E69" s="6" t="s">
        <v>23</v>
      </c>
    </row>
    <row r="70" spans="1:5">
      <c r="A70" s="5"/>
      <c r="B70" s="5"/>
      <c r="C70" s="5"/>
      <c r="D70" s="5"/>
      <c r="E70" s="6"/>
    </row>
    <row r="71" spans="1:5">
      <c r="A71" s="5" t="s">
        <v>24</v>
      </c>
      <c r="B71" s="5" t="s">
        <v>20</v>
      </c>
      <c r="C71" s="5"/>
      <c r="D71" s="5"/>
      <c r="E71" s="6" t="s">
        <v>21</v>
      </c>
    </row>
    <row r="72" spans="1:5">
      <c r="A72" s="5"/>
      <c r="B72" s="38" t="s">
        <v>22</v>
      </c>
      <c r="C72" s="38"/>
      <c r="D72" s="38"/>
      <c r="E72" s="6" t="s">
        <v>23</v>
      </c>
    </row>
    <row r="73" spans="1:5">
      <c r="A73" s="5"/>
      <c r="B73" s="5"/>
      <c r="C73" s="5"/>
      <c r="D73" s="5"/>
      <c r="E73" s="6"/>
    </row>
  </sheetData>
  <mergeCells count="12">
    <mergeCell ref="B72:D72"/>
    <mergeCell ref="A1:E1"/>
    <mergeCell ref="A2:E2"/>
    <mergeCell ref="D4:E4"/>
    <mergeCell ref="A7:E7"/>
    <mergeCell ref="A9:E9"/>
    <mergeCell ref="A53:E53"/>
    <mergeCell ref="A55:E55"/>
    <mergeCell ref="A57:E57"/>
    <mergeCell ref="A59:E59"/>
    <mergeCell ref="A62:E62"/>
    <mergeCell ref="B68:D68"/>
  </mergeCells>
  <pageMargins left="0.22" right="0.21" top="0.16" bottom="0.22" header="0.16" footer="0.2"/>
  <pageSetup paperSize="9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3"/>
  <sheetViews>
    <sheetView topLeftCell="A34" workbookViewId="0">
      <selection activeCell="B58" sqref="B58:D58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1" t="s">
        <v>63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38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4371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D12*$G$10*9</f>
        <v>32651.37</v>
      </c>
    </row>
    <row r="13" spans="1:7" ht="55.5" customHeight="1">
      <c r="A13" s="7" t="s">
        <v>29</v>
      </c>
      <c r="B13" s="8" t="s">
        <v>8</v>
      </c>
      <c r="C13" s="8" t="s">
        <v>9</v>
      </c>
      <c r="D13" s="9">
        <v>0.79</v>
      </c>
      <c r="E13" s="10">
        <f t="shared" ref="E13:E24" si="0">D13*$G$10*9</f>
        <v>31077.81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36585.270000000004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42486.12</v>
      </c>
    </row>
    <row r="16" spans="1:7" ht="51">
      <c r="A16" s="7" t="s">
        <v>30</v>
      </c>
      <c r="B16" s="8" t="s">
        <v>8</v>
      </c>
      <c r="C16" s="8" t="s">
        <v>9</v>
      </c>
      <c r="D16" s="29">
        <v>0.16</v>
      </c>
      <c r="E16" s="10">
        <f t="shared" si="0"/>
        <v>6294.24</v>
      </c>
    </row>
    <row r="17" spans="1:7">
      <c r="A17" s="7" t="s">
        <v>11</v>
      </c>
      <c r="B17" s="8" t="s">
        <v>8</v>
      </c>
      <c r="C17" s="8" t="s">
        <v>9</v>
      </c>
      <c r="D17" s="29">
        <f>E17/9/G10</f>
        <v>0.25103840972063352</v>
      </c>
      <c r="E17" s="10">
        <f>3527+6348.6</f>
        <v>9875.6</v>
      </c>
      <c r="G17" s="17"/>
    </row>
    <row r="18" spans="1:7" ht="25.5">
      <c r="A18" s="7" t="s">
        <v>10</v>
      </c>
      <c r="B18" s="8" t="s">
        <v>37</v>
      </c>
      <c r="C18" s="8" t="s">
        <v>9</v>
      </c>
      <c r="D18" s="8">
        <v>4.09</v>
      </c>
      <c r="E18" s="10">
        <f t="shared" si="0"/>
        <v>160896.51</v>
      </c>
    </row>
    <row r="19" spans="1:7">
      <c r="A19" s="7" t="s">
        <v>28</v>
      </c>
      <c r="B19" s="8" t="s">
        <v>8</v>
      </c>
      <c r="C19" s="8" t="s">
        <v>9</v>
      </c>
      <c r="D19" s="9">
        <v>3.98</v>
      </c>
      <c r="E19" s="10">
        <f t="shared" si="0"/>
        <v>156569.21999999997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38552.22</v>
      </c>
    </row>
    <row r="21" spans="1:7" ht="25.5">
      <c r="A21" s="7" t="s">
        <v>31</v>
      </c>
      <c r="B21" s="8" t="s">
        <v>13</v>
      </c>
      <c r="C21" s="8" t="s">
        <v>9</v>
      </c>
      <c r="D21" s="11">
        <v>0.61</v>
      </c>
      <c r="E21" s="10">
        <f t="shared" si="0"/>
        <v>23996.79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13768.65</v>
      </c>
    </row>
    <row r="23" spans="1:7" ht="18.75" customHeight="1">
      <c r="A23" s="7" t="s">
        <v>15</v>
      </c>
      <c r="B23" s="8" t="s">
        <v>8</v>
      </c>
      <c r="C23" s="8" t="s">
        <v>9</v>
      </c>
      <c r="D23" s="8">
        <v>1.1499999999999999</v>
      </c>
      <c r="E23" s="10">
        <f t="shared" si="0"/>
        <v>45239.85</v>
      </c>
    </row>
    <row r="24" spans="1:7">
      <c r="A24" s="7" t="s">
        <v>33</v>
      </c>
      <c r="B24" s="8" t="s">
        <v>34</v>
      </c>
      <c r="C24" s="8" t="s">
        <v>9</v>
      </c>
      <c r="D24" s="8">
        <v>0.5</v>
      </c>
      <c r="E24" s="10">
        <f t="shared" si="0"/>
        <v>19669.5</v>
      </c>
    </row>
    <row r="25" spans="1:7">
      <c r="A25" s="23" t="s">
        <v>59</v>
      </c>
      <c r="B25" s="8" t="s">
        <v>34</v>
      </c>
      <c r="C25" s="8" t="s">
        <v>36</v>
      </c>
      <c r="D25" s="8" t="s">
        <v>44</v>
      </c>
      <c r="E25" s="25">
        <v>31203.58</v>
      </c>
    </row>
    <row r="26" spans="1:7">
      <c r="A26" s="23" t="s">
        <v>60</v>
      </c>
      <c r="B26" s="8" t="s">
        <v>34</v>
      </c>
      <c r="C26" s="8" t="s">
        <v>36</v>
      </c>
      <c r="D26" s="8" t="s">
        <v>44</v>
      </c>
      <c r="E26" s="25">
        <v>20959.669999999998</v>
      </c>
    </row>
    <row r="27" spans="1:7">
      <c r="A27" s="28" t="s">
        <v>50</v>
      </c>
      <c r="B27" s="26" t="s">
        <v>53</v>
      </c>
      <c r="C27" s="8" t="s">
        <v>36</v>
      </c>
      <c r="D27" s="26" t="s">
        <v>45</v>
      </c>
      <c r="E27" s="27">
        <v>4320</v>
      </c>
    </row>
    <row r="28" spans="1:7">
      <c r="A28" s="28" t="s">
        <v>50</v>
      </c>
      <c r="B28" s="26" t="s">
        <v>53</v>
      </c>
      <c r="C28" s="8" t="s">
        <v>36</v>
      </c>
      <c r="D28" s="26" t="s">
        <v>45</v>
      </c>
      <c r="E28" s="27">
        <v>1980</v>
      </c>
    </row>
    <row r="29" spans="1:7">
      <c r="A29" s="28" t="s">
        <v>50</v>
      </c>
      <c r="B29" s="26" t="s">
        <v>53</v>
      </c>
      <c r="C29" s="8" t="s">
        <v>36</v>
      </c>
      <c r="D29" s="26" t="s">
        <v>45</v>
      </c>
      <c r="E29" s="27">
        <v>4939</v>
      </c>
    </row>
    <row r="30" spans="1:7">
      <c r="A30" s="28" t="s">
        <v>51</v>
      </c>
      <c r="B30" s="26" t="s">
        <v>54</v>
      </c>
      <c r="C30" s="8" t="s">
        <v>36</v>
      </c>
      <c r="D30" s="26" t="s">
        <v>45</v>
      </c>
      <c r="E30" s="27">
        <v>1812</v>
      </c>
    </row>
    <row r="31" spans="1:7">
      <c r="A31" s="28" t="s">
        <v>51</v>
      </c>
      <c r="B31" s="26" t="s">
        <v>54</v>
      </c>
      <c r="C31" s="8" t="s">
        <v>36</v>
      </c>
      <c r="D31" s="26" t="s">
        <v>45</v>
      </c>
      <c r="E31" s="27">
        <v>2745</v>
      </c>
    </row>
    <row r="32" spans="1:7">
      <c r="A32" s="28" t="s">
        <v>51</v>
      </c>
      <c r="B32" s="26" t="s">
        <v>54</v>
      </c>
      <c r="C32" s="8" t="s">
        <v>36</v>
      </c>
      <c r="D32" s="26" t="s">
        <v>45</v>
      </c>
      <c r="E32" s="27">
        <v>932</v>
      </c>
    </row>
    <row r="33" spans="1:8">
      <c r="A33" s="28" t="s">
        <v>51</v>
      </c>
      <c r="B33" s="26" t="s">
        <v>54</v>
      </c>
      <c r="C33" s="8" t="s">
        <v>36</v>
      </c>
      <c r="D33" s="26" t="s">
        <v>45</v>
      </c>
      <c r="E33" s="27">
        <v>3856</v>
      </c>
    </row>
    <row r="34" spans="1:8">
      <c r="A34" s="28" t="s">
        <v>52</v>
      </c>
      <c r="B34" s="26" t="s">
        <v>55</v>
      </c>
      <c r="C34" s="8" t="s">
        <v>36</v>
      </c>
      <c r="D34" s="26" t="s">
        <v>45</v>
      </c>
      <c r="E34" s="27">
        <v>1250</v>
      </c>
    </row>
    <row r="35" spans="1:8">
      <c r="A35" s="28" t="s">
        <v>51</v>
      </c>
      <c r="B35" s="26" t="s">
        <v>55</v>
      </c>
      <c r="C35" s="8" t="s">
        <v>36</v>
      </c>
      <c r="D35" s="26" t="s">
        <v>45</v>
      </c>
      <c r="E35" s="27">
        <v>933</v>
      </c>
    </row>
    <row r="36" spans="1:8">
      <c r="A36" s="28" t="s">
        <v>52</v>
      </c>
      <c r="B36" s="26" t="s">
        <v>55</v>
      </c>
      <c r="C36" s="8" t="s">
        <v>36</v>
      </c>
      <c r="D36" s="26" t="s">
        <v>45</v>
      </c>
      <c r="E36" s="27">
        <v>1028</v>
      </c>
    </row>
    <row r="37" spans="1:8">
      <c r="A37" s="28" t="s">
        <v>51</v>
      </c>
      <c r="B37" s="26" t="s">
        <v>55</v>
      </c>
      <c r="C37" s="8" t="s">
        <v>36</v>
      </c>
      <c r="D37" s="26" t="s">
        <v>45</v>
      </c>
      <c r="E37" s="27">
        <v>880</v>
      </c>
    </row>
    <row r="38" spans="1:8">
      <c r="A38" s="28" t="s">
        <v>50</v>
      </c>
      <c r="B38" s="26" t="s">
        <v>61</v>
      </c>
      <c r="C38" s="8" t="s">
        <v>36</v>
      </c>
      <c r="D38" s="26" t="s">
        <v>45</v>
      </c>
      <c r="E38" s="27">
        <v>10064</v>
      </c>
    </row>
    <row r="39" spans="1:8">
      <c r="A39" s="28" t="s">
        <v>51</v>
      </c>
      <c r="B39" s="26" t="s">
        <v>61</v>
      </c>
      <c r="C39" s="8" t="s">
        <v>36</v>
      </c>
      <c r="D39" s="26" t="s">
        <v>45</v>
      </c>
      <c r="E39" s="27">
        <v>1260</v>
      </c>
    </row>
    <row r="40" spans="1:8">
      <c r="A40" s="28" t="s">
        <v>64</v>
      </c>
      <c r="B40" s="26" t="s">
        <v>65</v>
      </c>
      <c r="C40" s="8" t="s">
        <v>36</v>
      </c>
      <c r="D40" s="26" t="s">
        <v>45</v>
      </c>
      <c r="E40" s="27">
        <v>800</v>
      </c>
    </row>
    <row r="41" spans="1:8" ht="19.5" thickBot="1">
      <c r="A41" s="12" t="s">
        <v>16</v>
      </c>
      <c r="B41" s="13"/>
      <c r="C41" s="24" t="s">
        <v>36</v>
      </c>
      <c r="D41" s="14"/>
      <c r="E41" s="15">
        <f>SUM(E12:E40)</f>
        <v>706625.4</v>
      </c>
      <c r="G41" s="17"/>
      <c r="H41" s="17"/>
    </row>
    <row r="42" spans="1:8">
      <c r="A42" s="5"/>
      <c r="B42" s="5"/>
      <c r="C42" s="5"/>
      <c r="D42" s="5"/>
      <c r="E42" s="6"/>
      <c r="H42" s="17"/>
    </row>
    <row r="43" spans="1:8" ht="33" customHeight="1">
      <c r="A43" s="35" t="s">
        <v>66</v>
      </c>
      <c r="B43" s="35"/>
      <c r="C43" s="35"/>
      <c r="D43" s="35"/>
      <c r="E43" s="35"/>
    </row>
    <row r="44" spans="1:8">
      <c r="A44" s="5" t="s">
        <v>57</v>
      </c>
      <c r="B44" s="5"/>
      <c r="C44" s="5"/>
      <c r="D44" s="5"/>
      <c r="E44" s="6"/>
    </row>
    <row r="45" spans="1:8" ht="15" customHeight="1">
      <c r="A45" s="35" t="s">
        <v>42</v>
      </c>
      <c r="B45" s="35"/>
      <c r="C45" s="35"/>
      <c r="D45" s="35"/>
      <c r="E45" s="35"/>
    </row>
    <row r="46" spans="1:8">
      <c r="A46" s="5"/>
      <c r="B46" s="5"/>
      <c r="C46" s="5"/>
      <c r="D46" s="5"/>
      <c r="E46" s="6"/>
    </row>
    <row r="47" spans="1:8">
      <c r="A47" s="36" t="s">
        <v>43</v>
      </c>
      <c r="B47" s="36"/>
      <c r="C47" s="36"/>
      <c r="D47" s="36"/>
      <c r="E47" s="36"/>
    </row>
    <row r="48" spans="1:8">
      <c r="A48" s="5"/>
      <c r="B48" s="5"/>
      <c r="C48" s="5"/>
      <c r="D48" s="5"/>
      <c r="E48" s="6"/>
    </row>
    <row r="49" spans="1:5" ht="31.5" customHeight="1">
      <c r="A49" s="35" t="s">
        <v>17</v>
      </c>
      <c r="B49" s="35"/>
      <c r="C49" s="35"/>
      <c r="D49" s="35"/>
      <c r="E49" s="35"/>
    </row>
    <row r="50" spans="1:5">
      <c r="A50" s="5"/>
      <c r="B50" s="5"/>
      <c r="C50" s="5"/>
      <c r="D50" s="5"/>
      <c r="E50" s="6"/>
    </row>
    <row r="51" spans="1:5">
      <c r="A51" s="5"/>
      <c r="B51" s="5"/>
      <c r="C51" s="5"/>
      <c r="D51" s="5"/>
      <c r="E51" s="6"/>
    </row>
    <row r="52" spans="1:5">
      <c r="A52" s="37" t="s">
        <v>18</v>
      </c>
      <c r="B52" s="37"/>
      <c r="C52" s="37"/>
      <c r="D52" s="37"/>
      <c r="E52" s="37"/>
    </row>
    <row r="53" spans="1:5">
      <c r="A53" s="5"/>
      <c r="B53" s="5"/>
      <c r="C53" s="5"/>
      <c r="D53" s="5"/>
      <c r="E53" s="6"/>
    </row>
    <row r="54" spans="1:5">
      <c r="A54" s="5" t="s">
        <v>46</v>
      </c>
      <c r="B54" s="5" t="s">
        <v>47</v>
      </c>
      <c r="C54" s="5"/>
      <c r="D54" s="5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19</v>
      </c>
      <c r="B57" s="5" t="s">
        <v>39</v>
      </c>
      <c r="C57" s="5"/>
      <c r="D57" s="5"/>
    </row>
    <row r="58" spans="1:5">
      <c r="A58" s="5"/>
      <c r="B58" s="36" t="s">
        <v>67</v>
      </c>
      <c r="C58" s="36"/>
      <c r="D58" s="36"/>
      <c r="E58" s="6" t="s">
        <v>21</v>
      </c>
    </row>
    <row r="59" spans="1:5">
      <c r="A59" s="5"/>
      <c r="B59" s="5"/>
      <c r="C59" s="5"/>
      <c r="D59" s="5"/>
      <c r="E59" s="6" t="s">
        <v>23</v>
      </c>
    </row>
    <row r="60" spans="1:5">
      <c r="A60" s="5"/>
      <c r="B60" s="5"/>
      <c r="C60" s="5"/>
      <c r="D60" s="5"/>
      <c r="E60" s="6"/>
    </row>
    <row r="61" spans="1:5">
      <c r="A61" s="5" t="s">
        <v>24</v>
      </c>
      <c r="B61" s="5" t="s">
        <v>20</v>
      </c>
      <c r="C61" s="5"/>
      <c r="D61" s="5"/>
      <c r="E61" s="6" t="s">
        <v>21</v>
      </c>
    </row>
    <row r="62" spans="1:5">
      <c r="A62" s="5"/>
      <c r="B62" s="38" t="s">
        <v>22</v>
      </c>
      <c r="C62" s="38"/>
      <c r="D62" s="38"/>
      <c r="E62" s="6" t="s">
        <v>23</v>
      </c>
    </row>
    <row r="63" spans="1:5">
      <c r="A63" s="5"/>
      <c r="B63" s="5"/>
      <c r="C63" s="5"/>
      <c r="D63" s="5"/>
      <c r="E63" s="6"/>
    </row>
  </sheetData>
  <mergeCells count="12">
    <mergeCell ref="B62:D62"/>
    <mergeCell ref="A1:E1"/>
    <mergeCell ref="A2:E2"/>
    <mergeCell ref="D4:E4"/>
    <mergeCell ref="A7:E7"/>
    <mergeCell ref="A9:E9"/>
    <mergeCell ref="A43:E43"/>
    <mergeCell ref="A45:E45"/>
    <mergeCell ref="A47:E47"/>
    <mergeCell ref="A49:E49"/>
    <mergeCell ref="A52:E52"/>
    <mergeCell ref="B58:D58"/>
  </mergeCells>
  <pageMargins left="0.22" right="0.21" top="0.16" bottom="0.22" header="0.16" footer="0.2"/>
  <pageSetup paperSize="9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2"/>
  <sheetViews>
    <sheetView topLeftCell="A25" workbookViewId="0">
      <selection activeCell="H42" sqref="H42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1" t="s">
        <v>58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38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4371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D12*$G$10*6</f>
        <v>21767.579999999998</v>
      </c>
    </row>
    <row r="13" spans="1:7" ht="55.5" customHeight="1">
      <c r="A13" s="7" t="s">
        <v>29</v>
      </c>
      <c r="B13" s="8" t="s">
        <v>8</v>
      </c>
      <c r="C13" s="8" t="s">
        <v>9</v>
      </c>
      <c r="D13" s="9">
        <v>0.79</v>
      </c>
      <c r="E13" s="10">
        <f t="shared" ref="E13:E24" si="0">D13*$G$10*6</f>
        <v>20718.54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24390.18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28324.080000000002</v>
      </c>
    </row>
    <row r="16" spans="1:7" ht="51">
      <c r="A16" s="7" t="s">
        <v>30</v>
      </c>
      <c r="B16" s="8" t="s">
        <v>8</v>
      </c>
      <c r="C16" s="8" t="s">
        <v>9</v>
      </c>
      <c r="D16" s="29">
        <v>0.16</v>
      </c>
      <c r="E16" s="10">
        <f t="shared" si="0"/>
        <v>4196.16</v>
      </c>
    </row>
    <row r="17" spans="1:7">
      <c r="A17" s="7" t="s">
        <v>11</v>
      </c>
      <c r="B17" s="8" t="s">
        <v>8</v>
      </c>
      <c r="C17" s="8" t="s">
        <v>9</v>
      </c>
      <c r="D17" s="29">
        <v>0.18</v>
      </c>
      <c r="E17" s="10">
        <f t="shared" si="0"/>
        <v>4720.68</v>
      </c>
      <c r="G17" s="17"/>
    </row>
    <row r="18" spans="1:7" ht="25.5">
      <c r="A18" s="7" t="s">
        <v>10</v>
      </c>
      <c r="B18" s="8" t="s">
        <v>37</v>
      </c>
      <c r="C18" s="8" t="s">
        <v>9</v>
      </c>
      <c r="D18" s="8">
        <v>4.09</v>
      </c>
      <c r="E18" s="10">
        <f t="shared" si="0"/>
        <v>107264.34</v>
      </c>
    </row>
    <row r="19" spans="1:7">
      <c r="A19" s="7" t="s">
        <v>28</v>
      </c>
      <c r="B19" s="8" t="s">
        <v>8</v>
      </c>
      <c r="C19" s="8" t="s">
        <v>9</v>
      </c>
      <c r="D19" s="9">
        <v>3.98</v>
      </c>
      <c r="E19" s="10">
        <f t="shared" si="0"/>
        <v>104379.47999999998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25701.48</v>
      </c>
    </row>
    <row r="21" spans="1:7" ht="25.5">
      <c r="A21" s="7" t="s">
        <v>31</v>
      </c>
      <c r="B21" s="8" t="s">
        <v>13</v>
      </c>
      <c r="C21" s="8" t="s">
        <v>9</v>
      </c>
      <c r="D21" s="11">
        <v>0.61</v>
      </c>
      <c r="E21" s="10">
        <f t="shared" si="0"/>
        <v>15997.86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9179.0999999999985</v>
      </c>
    </row>
    <row r="23" spans="1:7" ht="18.75" customHeight="1">
      <c r="A23" s="7" t="s">
        <v>15</v>
      </c>
      <c r="B23" s="8" t="s">
        <v>8</v>
      </c>
      <c r="C23" s="8" t="s">
        <v>9</v>
      </c>
      <c r="D23" s="8">
        <v>1.1499999999999999</v>
      </c>
      <c r="E23" s="10">
        <f t="shared" si="0"/>
        <v>30159.899999999998</v>
      </c>
    </row>
    <row r="24" spans="1:7">
      <c r="A24" s="7" t="s">
        <v>33</v>
      </c>
      <c r="B24" s="8" t="s">
        <v>34</v>
      </c>
      <c r="C24" s="8" t="s">
        <v>9</v>
      </c>
      <c r="D24" s="8">
        <v>0.5</v>
      </c>
      <c r="E24" s="10">
        <f t="shared" si="0"/>
        <v>13113</v>
      </c>
    </row>
    <row r="25" spans="1:7">
      <c r="A25" s="23" t="s">
        <v>59</v>
      </c>
      <c r="B25" s="8" t="s">
        <v>34</v>
      </c>
      <c r="C25" s="8" t="s">
        <v>36</v>
      </c>
      <c r="D25" s="8" t="s">
        <v>44</v>
      </c>
      <c r="E25" s="25">
        <v>24143.4</v>
      </c>
    </row>
    <row r="26" spans="1:7">
      <c r="A26" s="23" t="s">
        <v>60</v>
      </c>
      <c r="B26" s="8" t="s">
        <v>34</v>
      </c>
      <c r="C26" s="8" t="s">
        <v>36</v>
      </c>
      <c r="D26" s="8" t="s">
        <v>44</v>
      </c>
      <c r="E26" s="25">
        <v>14371.39</v>
      </c>
    </row>
    <row r="27" spans="1:7">
      <c r="A27" s="28" t="s">
        <v>50</v>
      </c>
      <c r="B27" s="26" t="s">
        <v>53</v>
      </c>
      <c r="C27" s="8" t="s">
        <v>36</v>
      </c>
      <c r="D27" s="26" t="s">
        <v>45</v>
      </c>
      <c r="E27" s="27">
        <v>4320</v>
      </c>
    </row>
    <row r="28" spans="1:7">
      <c r="A28" s="28" t="s">
        <v>50</v>
      </c>
      <c r="B28" s="26" t="s">
        <v>53</v>
      </c>
      <c r="C28" s="8" t="s">
        <v>36</v>
      </c>
      <c r="D28" s="26" t="s">
        <v>45</v>
      </c>
      <c r="E28" s="27">
        <v>1980</v>
      </c>
    </row>
    <row r="29" spans="1:7">
      <c r="A29" s="28" t="s">
        <v>50</v>
      </c>
      <c r="B29" s="26" t="s">
        <v>53</v>
      </c>
      <c r="C29" s="8" t="s">
        <v>36</v>
      </c>
      <c r="D29" s="26" t="s">
        <v>45</v>
      </c>
      <c r="E29" s="27">
        <v>4939</v>
      </c>
    </row>
    <row r="30" spans="1:7">
      <c r="A30" s="28" t="s">
        <v>51</v>
      </c>
      <c r="B30" s="26" t="s">
        <v>54</v>
      </c>
      <c r="C30" s="8" t="s">
        <v>36</v>
      </c>
      <c r="D30" s="26" t="s">
        <v>45</v>
      </c>
      <c r="E30" s="27">
        <v>1812</v>
      </c>
    </row>
    <row r="31" spans="1:7">
      <c r="A31" s="28" t="s">
        <v>51</v>
      </c>
      <c r="B31" s="26" t="s">
        <v>54</v>
      </c>
      <c r="C31" s="8" t="s">
        <v>36</v>
      </c>
      <c r="D31" s="26" t="s">
        <v>45</v>
      </c>
      <c r="E31" s="27">
        <v>2745</v>
      </c>
    </row>
    <row r="32" spans="1:7">
      <c r="A32" s="28" t="s">
        <v>51</v>
      </c>
      <c r="B32" s="26" t="s">
        <v>54</v>
      </c>
      <c r="C32" s="8" t="s">
        <v>36</v>
      </c>
      <c r="D32" s="26" t="s">
        <v>45</v>
      </c>
      <c r="E32" s="27">
        <v>932</v>
      </c>
    </row>
    <row r="33" spans="1:8">
      <c r="A33" s="28" t="s">
        <v>51</v>
      </c>
      <c r="B33" s="26" t="s">
        <v>54</v>
      </c>
      <c r="C33" s="8" t="s">
        <v>36</v>
      </c>
      <c r="D33" s="26" t="s">
        <v>45</v>
      </c>
      <c r="E33" s="27">
        <v>3856</v>
      </c>
    </row>
    <row r="34" spans="1:8">
      <c r="A34" s="28" t="s">
        <v>52</v>
      </c>
      <c r="B34" s="26" t="s">
        <v>55</v>
      </c>
      <c r="C34" s="8" t="s">
        <v>36</v>
      </c>
      <c r="D34" s="26" t="s">
        <v>45</v>
      </c>
      <c r="E34" s="27">
        <v>1250</v>
      </c>
    </row>
    <row r="35" spans="1:8">
      <c r="A35" s="28" t="s">
        <v>51</v>
      </c>
      <c r="B35" s="26" t="s">
        <v>55</v>
      </c>
      <c r="C35" s="8" t="s">
        <v>36</v>
      </c>
      <c r="D35" s="26" t="s">
        <v>45</v>
      </c>
      <c r="E35" s="27">
        <v>933</v>
      </c>
    </row>
    <row r="36" spans="1:8">
      <c r="A36" s="28" t="s">
        <v>52</v>
      </c>
      <c r="B36" s="26" t="s">
        <v>55</v>
      </c>
      <c r="C36" s="8" t="s">
        <v>36</v>
      </c>
      <c r="D36" s="26" t="s">
        <v>45</v>
      </c>
      <c r="E36" s="27">
        <v>1028</v>
      </c>
    </row>
    <row r="37" spans="1:8">
      <c r="A37" s="28" t="s">
        <v>51</v>
      </c>
      <c r="B37" s="26" t="s">
        <v>55</v>
      </c>
      <c r="C37" s="8" t="s">
        <v>36</v>
      </c>
      <c r="D37" s="26" t="s">
        <v>45</v>
      </c>
      <c r="E37" s="27">
        <v>880</v>
      </c>
    </row>
    <row r="38" spans="1:8">
      <c r="A38" s="28" t="s">
        <v>50</v>
      </c>
      <c r="B38" s="26" t="s">
        <v>61</v>
      </c>
      <c r="C38" s="8" t="s">
        <v>36</v>
      </c>
      <c r="D38" s="26" t="s">
        <v>45</v>
      </c>
      <c r="E38" s="27">
        <v>10064</v>
      </c>
    </row>
    <row r="39" spans="1:8">
      <c r="A39" s="28" t="s">
        <v>51</v>
      </c>
      <c r="B39" s="26" t="s">
        <v>61</v>
      </c>
      <c r="C39" s="8" t="s">
        <v>36</v>
      </c>
      <c r="D39" s="26" t="s">
        <v>45</v>
      </c>
      <c r="E39" s="27">
        <v>1260</v>
      </c>
    </row>
    <row r="40" spans="1:8" ht="19.5" thickBot="1">
      <c r="A40" s="12" t="s">
        <v>16</v>
      </c>
      <c r="B40" s="13"/>
      <c r="C40" s="24" t="s">
        <v>36</v>
      </c>
      <c r="D40" s="14"/>
      <c r="E40" s="15">
        <f>SUM(E12:E39)</f>
        <v>484426.17</v>
      </c>
      <c r="G40" s="17"/>
      <c r="H40" s="17"/>
    </row>
    <row r="41" spans="1:8">
      <c r="A41" s="5"/>
      <c r="B41" s="5"/>
      <c r="C41" s="5"/>
      <c r="D41" s="5"/>
      <c r="E41" s="6"/>
      <c r="H41" s="17"/>
    </row>
    <row r="42" spans="1:8" ht="33" customHeight="1">
      <c r="A42" s="35" t="s">
        <v>62</v>
      </c>
      <c r="B42" s="35"/>
      <c r="C42" s="35"/>
      <c r="D42" s="35"/>
      <c r="E42" s="35"/>
    </row>
    <row r="43" spans="1:8">
      <c r="A43" s="5" t="s">
        <v>57</v>
      </c>
      <c r="B43" s="5"/>
      <c r="C43" s="5"/>
      <c r="D43" s="5"/>
      <c r="E43" s="6"/>
    </row>
    <row r="44" spans="1:8" ht="15" customHeight="1">
      <c r="A44" s="35" t="s">
        <v>42</v>
      </c>
      <c r="B44" s="35"/>
      <c r="C44" s="35"/>
      <c r="D44" s="35"/>
      <c r="E44" s="35"/>
    </row>
    <row r="45" spans="1:8">
      <c r="A45" s="5"/>
      <c r="B45" s="5"/>
      <c r="C45" s="5"/>
      <c r="D45" s="5"/>
      <c r="E45" s="6"/>
    </row>
    <row r="46" spans="1:8">
      <c r="A46" s="36" t="s">
        <v>43</v>
      </c>
      <c r="B46" s="36"/>
      <c r="C46" s="36"/>
      <c r="D46" s="36"/>
      <c r="E46" s="36"/>
    </row>
    <row r="47" spans="1:8">
      <c r="A47" s="5"/>
      <c r="B47" s="5"/>
      <c r="C47" s="5"/>
      <c r="D47" s="5"/>
      <c r="E47" s="6"/>
    </row>
    <row r="48" spans="1:8" ht="31.5" customHeight="1">
      <c r="A48" s="35" t="s">
        <v>17</v>
      </c>
      <c r="B48" s="35"/>
      <c r="C48" s="35"/>
      <c r="D48" s="35"/>
      <c r="E48" s="35"/>
    </row>
    <row r="49" spans="1:5">
      <c r="A49" s="5"/>
      <c r="B49" s="5"/>
      <c r="C49" s="5"/>
      <c r="D49" s="5"/>
      <c r="E49" s="6"/>
    </row>
    <row r="50" spans="1:5">
      <c r="A50" s="5"/>
      <c r="B50" s="5"/>
      <c r="C50" s="5"/>
      <c r="D50" s="5"/>
      <c r="E50" s="6"/>
    </row>
    <row r="51" spans="1:5">
      <c r="A51" s="37" t="s">
        <v>18</v>
      </c>
      <c r="B51" s="37"/>
      <c r="C51" s="37"/>
      <c r="D51" s="37"/>
      <c r="E51" s="37"/>
    </row>
    <row r="52" spans="1:5">
      <c r="A52" s="5"/>
      <c r="B52" s="5"/>
      <c r="C52" s="5"/>
      <c r="D52" s="5"/>
      <c r="E52" s="6"/>
    </row>
    <row r="53" spans="1:5">
      <c r="A53" s="5" t="s">
        <v>46</v>
      </c>
      <c r="B53" s="5" t="s">
        <v>47</v>
      </c>
      <c r="C53" s="5"/>
      <c r="D53" s="5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19</v>
      </c>
      <c r="B56" s="5" t="s">
        <v>39</v>
      </c>
      <c r="C56" s="5"/>
      <c r="D56" s="5"/>
    </row>
    <row r="57" spans="1:5">
      <c r="A57" s="5"/>
      <c r="B57" s="36" t="s">
        <v>48</v>
      </c>
      <c r="C57" s="36"/>
      <c r="D57" s="36"/>
      <c r="E57" s="6" t="s">
        <v>21</v>
      </c>
    </row>
    <row r="58" spans="1:5">
      <c r="A58" s="5"/>
      <c r="B58" s="5"/>
      <c r="C58" s="5"/>
      <c r="D58" s="5"/>
      <c r="E58" s="6" t="s">
        <v>23</v>
      </c>
    </row>
    <row r="59" spans="1:5">
      <c r="A59" s="5"/>
      <c r="B59" s="5"/>
      <c r="C59" s="5"/>
      <c r="D59" s="5"/>
      <c r="E59" s="6"/>
    </row>
    <row r="60" spans="1:5">
      <c r="A60" s="5" t="s">
        <v>24</v>
      </c>
      <c r="B60" s="5" t="s">
        <v>20</v>
      </c>
      <c r="C60" s="5"/>
      <c r="D60" s="5"/>
      <c r="E60" s="6" t="s">
        <v>21</v>
      </c>
    </row>
    <row r="61" spans="1:5">
      <c r="A61" s="5"/>
      <c r="B61" s="38" t="s">
        <v>22</v>
      </c>
      <c r="C61" s="38"/>
      <c r="D61" s="38"/>
      <c r="E61" s="6" t="s">
        <v>23</v>
      </c>
    </row>
    <row r="62" spans="1:5">
      <c r="A62" s="5"/>
      <c r="B62" s="5"/>
      <c r="C62" s="5"/>
      <c r="D62" s="5"/>
      <c r="E62" s="6"/>
    </row>
  </sheetData>
  <mergeCells count="12">
    <mergeCell ref="B61:D61"/>
    <mergeCell ref="A1:E1"/>
    <mergeCell ref="A2:E2"/>
    <mergeCell ref="D4:E4"/>
    <mergeCell ref="A7:E7"/>
    <mergeCell ref="A9:E9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1"/>
  <sheetViews>
    <sheetView topLeftCell="A22" workbookViewId="0">
      <selection activeCell="A42" sqref="A42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1" t="s">
        <v>49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38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4371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D12*$G$10*3</f>
        <v>10883.789999999999</v>
      </c>
    </row>
    <row r="13" spans="1:7" ht="55.5" customHeight="1">
      <c r="A13" s="7" t="s">
        <v>29</v>
      </c>
      <c r="B13" s="8" t="s">
        <v>8</v>
      </c>
      <c r="C13" s="8" t="s">
        <v>9</v>
      </c>
      <c r="D13" s="9">
        <v>0.79</v>
      </c>
      <c r="E13" s="10">
        <f t="shared" ref="E13:E24" si="0">D13*$G$10*3</f>
        <v>10359.27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12195.09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14162.04</v>
      </c>
    </row>
    <row r="16" spans="1:7" ht="51">
      <c r="A16" s="7" t="s">
        <v>30</v>
      </c>
      <c r="B16" s="8" t="s">
        <v>8</v>
      </c>
      <c r="C16" s="8" t="s">
        <v>9</v>
      </c>
      <c r="D16" s="29">
        <v>0.16</v>
      </c>
      <c r="E16" s="10">
        <f t="shared" si="0"/>
        <v>2098.08</v>
      </c>
    </row>
    <row r="17" spans="1:7">
      <c r="A17" s="7" t="s">
        <v>11</v>
      </c>
      <c r="B17" s="8" t="s">
        <v>8</v>
      </c>
      <c r="C17" s="8" t="s">
        <v>9</v>
      </c>
      <c r="D17" s="29">
        <v>0.18</v>
      </c>
      <c r="E17" s="10">
        <f t="shared" si="0"/>
        <v>2360.34</v>
      </c>
      <c r="G17" s="17"/>
    </row>
    <row r="18" spans="1:7" ht="25.5">
      <c r="A18" s="7" t="s">
        <v>10</v>
      </c>
      <c r="B18" s="8" t="s">
        <v>37</v>
      </c>
      <c r="C18" s="8" t="s">
        <v>9</v>
      </c>
      <c r="D18" s="8">
        <v>4.09</v>
      </c>
      <c r="E18" s="10">
        <f t="shared" si="0"/>
        <v>53632.17</v>
      </c>
    </row>
    <row r="19" spans="1:7">
      <c r="A19" s="7" t="s">
        <v>28</v>
      </c>
      <c r="B19" s="8" t="s">
        <v>8</v>
      </c>
      <c r="C19" s="8" t="s">
        <v>9</v>
      </c>
      <c r="D19" s="9">
        <v>3.98</v>
      </c>
      <c r="E19" s="10">
        <f t="shared" si="0"/>
        <v>52189.739999999991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12850.74</v>
      </c>
    </row>
    <row r="21" spans="1:7" ht="25.5">
      <c r="A21" s="7" t="s">
        <v>31</v>
      </c>
      <c r="B21" s="8" t="s">
        <v>13</v>
      </c>
      <c r="C21" s="8" t="s">
        <v>9</v>
      </c>
      <c r="D21" s="11">
        <v>0.61</v>
      </c>
      <c r="E21" s="10">
        <f t="shared" si="0"/>
        <v>7998.93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4589.5499999999993</v>
      </c>
    </row>
    <row r="23" spans="1:7" ht="18.75" customHeight="1">
      <c r="A23" s="7" t="s">
        <v>15</v>
      </c>
      <c r="B23" s="8" t="s">
        <v>8</v>
      </c>
      <c r="C23" s="8" t="s">
        <v>9</v>
      </c>
      <c r="D23" s="8">
        <v>1.1499999999999999</v>
      </c>
      <c r="E23" s="10">
        <f t="shared" si="0"/>
        <v>15079.949999999999</v>
      </c>
    </row>
    <row r="24" spans="1:7">
      <c r="A24" s="7" t="s">
        <v>33</v>
      </c>
      <c r="B24" s="8" t="s">
        <v>34</v>
      </c>
      <c r="C24" s="8" t="s">
        <v>9</v>
      </c>
      <c r="D24" s="8">
        <v>0.5</v>
      </c>
      <c r="E24" s="10">
        <f t="shared" si="0"/>
        <v>6556.5</v>
      </c>
    </row>
    <row r="25" spans="1:7">
      <c r="A25" s="23" t="s">
        <v>35</v>
      </c>
      <c r="B25" s="8" t="s">
        <v>34</v>
      </c>
      <c r="C25" s="8" t="s">
        <v>36</v>
      </c>
      <c r="D25" s="8" t="s">
        <v>44</v>
      </c>
      <c r="E25" s="25">
        <v>109670.1</v>
      </c>
    </row>
    <row r="26" spans="1:7" ht="25.5">
      <c r="A26" s="23" t="s">
        <v>40</v>
      </c>
      <c r="B26" s="8" t="s">
        <v>34</v>
      </c>
      <c r="C26" s="8" t="s">
        <v>36</v>
      </c>
      <c r="D26" s="8" t="s">
        <v>44</v>
      </c>
      <c r="E26" s="25">
        <v>16227.77</v>
      </c>
    </row>
    <row r="27" spans="1:7" ht="25.5">
      <c r="A27" s="23" t="s">
        <v>41</v>
      </c>
      <c r="B27" s="8" t="s">
        <v>34</v>
      </c>
      <c r="C27" s="8" t="s">
        <v>36</v>
      </c>
      <c r="D27" s="8" t="s">
        <v>44</v>
      </c>
      <c r="E27" s="25">
        <v>3352.49</v>
      </c>
    </row>
    <row r="28" spans="1:7">
      <c r="A28" s="28" t="s">
        <v>50</v>
      </c>
      <c r="B28" s="26" t="s">
        <v>53</v>
      </c>
      <c r="C28" s="8" t="s">
        <v>36</v>
      </c>
      <c r="D28" s="26" t="s">
        <v>45</v>
      </c>
      <c r="E28" s="27">
        <v>4320</v>
      </c>
    </row>
    <row r="29" spans="1:7">
      <c r="A29" s="28" t="s">
        <v>50</v>
      </c>
      <c r="B29" s="26" t="s">
        <v>53</v>
      </c>
      <c r="C29" s="8" t="s">
        <v>36</v>
      </c>
      <c r="D29" s="26" t="s">
        <v>45</v>
      </c>
      <c r="E29" s="27">
        <v>1980</v>
      </c>
    </row>
    <row r="30" spans="1:7">
      <c r="A30" s="28" t="s">
        <v>50</v>
      </c>
      <c r="B30" s="26" t="s">
        <v>53</v>
      </c>
      <c r="C30" s="8" t="s">
        <v>36</v>
      </c>
      <c r="D30" s="26" t="s">
        <v>45</v>
      </c>
      <c r="E30" s="27">
        <v>4939</v>
      </c>
    </row>
    <row r="31" spans="1:7">
      <c r="A31" s="28" t="s">
        <v>51</v>
      </c>
      <c r="B31" s="26" t="s">
        <v>54</v>
      </c>
      <c r="C31" s="8" t="s">
        <v>36</v>
      </c>
      <c r="D31" s="26" t="s">
        <v>45</v>
      </c>
      <c r="E31" s="27">
        <v>1812</v>
      </c>
    </row>
    <row r="32" spans="1:7">
      <c r="A32" s="28" t="s">
        <v>51</v>
      </c>
      <c r="B32" s="26" t="s">
        <v>54</v>
      </c>
      <c r="C32" s="8" t="s">
        <v>36</v>
      </c>
      <c r="D32" s="26" t="s">
        <v>45</v>
      </c>
      <c r="E32" s="27">
        <v>2745</v>
      </c>
    </row>
    <row r="33" spans="1:8">
      <c r="A33" s="28" t="s">
        <v>51</v>
      </c>
      <c r="B33" s="26" t="s">
        <v>54</v>
      </c>
      <c r="C33" s="8" t="s">
        <v>36</v>
      </c>
      <c r="D33" s="26" t="s">
        <v>45</v>
      </c>
      <c r="E33" s="27">
        <v>932</v>
      </c>
    </row>
    <row r="34" spans="1:8">
      <c r="A34" s="28" t="s">
        <v>51</v>
      </c>
      <c r="B34" s="26" t="s">
        <v>54</v>
      </c>
      <c r="C34" s="8" t="s">
        <v>36</v>
      </c>
      <c r="D34" s="26" t="s">
        <v>45</v>
      </c>
      <c r="E34" s="27">
        <v>3856</v>
      </c>
    </row>
    <row r="35" spans="1:8">
      <c r="A35" s="28" t="s">
        <v>52</v>
      </c>
      <c r="B35" s="26" t="s">
        <v>55</v>
      </c>
      <c r="C35" s="8" t="s">
        <v>36</v>
      </c>
      <c r="D35" s="26" t="s">
        <v>45</v>
      </c>
      <c r="E35" s="27">
        <v>1250</v>
      </c>
    </row>
    <row r="36" spans="1:8">
      <c r="A36" s="28" t="s">
        <v>51</v>
      </c>
      <c r="B36" s="26" t="s">
        <v>55</v>
      </c>
      <c r="C36" s="8" t="s">
        <v>36</v>
      </c>
      <c r="D36" s="26" t="s">
        <v>45</v>
      </c>
      <c r="E36" s="27">
        <v>933</v>
      </c>
    </row>
    <row r="37" spans="1:8">
      <c r="A37" s="28" t="s">
        <v>52</v>
      </c>
      <c r="B37" s="26" t="s">
        <v>55</v>
      </c>
      <c r="C37" s="8" t="s">
        <v>36</v>
      </c>
      <c r="D37" s="26" t="s">
        <v>45</v>
      </c>
      <c r="E37" s="27">
        <v>1028</v>
      </c>
    </row>
    <row r="38" spans="1:8">
      <c r="A38" s="28" t="s">
        <v>51</v>
      </c>
      <c r="B38" s="26" t="s">
        <v>55</v>
      </c>
      <c r="C38" s="8" t="s">
        <v>36</v>
      </c>
      <c r="D38" s="26" t="s">
        <v>45</v>
      </c>
      <c r="E38" s="27">
        <v>880</v>
      </c>
    </row>
    <row r="39" spans="1:8" ht="19.5" thickBot="1">
      <c r="A39" s="12" t="s">
        <v>16</v>
      </c>
      <c r="B39" s="13"/>
      <c r="C39" s="24" t="s">
        <v>36</v>
      </c>
      <c r="D39" s="14"/>
      <c r="E39" s="15">
        <f>SUM(E12:E38)</f>
        <v>358881.55</v>
      </c>
      <c r="G39" s="17"/>
      <c r="H39" s="17"/>
    </row>
    <row r="40" spans="1:8">
      <c r="A40" s="5"/>
      <c r="B40" s="5"/>
      <c r="C40" s="5"/>
      <c r="D40" s="5"/>
      <c r="E40" s="6"/>
      <c r="H40" s="17"/>
    </row>
    <row r="41" spans="1:8" ht="33" customHeight="1">
      <c r="A41" s="35" t="s">
        <v>56</v>
      </c>
      <c r="B41" s="35"/>
      <c r="C41" s="35"/>
      <c r="D41" s="35"/>
      <c r="E41" s="35"/>
    </row>
    <row r="42" spans="1:8">
      <c r="A42" s="5"/>
      <c r="B42" s="5"/>
      <c r="C42" s="5"/>
      <c r="D42" s="5"/>
      <c r="E42" s="6"/>
    </row>
    <row r="43" spans="1:8" ht="15" customHeight="1">
      <c r="A43" s="35" t="s">
        <v>42</v>
      </c>
      <c r="B43" s="35"/>
      <c r="C43" s="35"/>
      <c r="D43" s="35"/>
      <c r="E43" s="35"/>
    </row>
    <row r="44" spans="1:8">
      <c r="A44" s="5"/>
      <c r="B44" s="5"/>
      <c r="C44" s="5"/>
      <c r="D44" s="5"/>
      <c r="E44" s="6"/>
    </row>
    <row r="45" spans="1:8">
      <c r="A45" s="36" t="s">
        <v>43</v>
      </c>
      <c r="B45" s="36"/>
      <c r="C45" s="36"/>
      <c r="D45" s="36"/>
      <c r="E45" s="36"/>
    </row>
    <row r="46" spans="1:8">
      <c r="A46" s="5"/>
      <c r="B46" s="5"/>
      <c r="C46" s="5"/>
      <c r="D46" s="5"/>
      <c r="E46" s="6"/>
    </row>
    <row r="47" spans="1:8" ht="31.5" customHeight="1">
      <c r="A47" s="35" t="s">
        <v>17</v>
      </c>
      <c r="B47" s="35"/>
      <c r="C47" s="35"/>
      <c r="D47" s="35"/>
      <c r="E47" s="35"/>
    </row>
    <row r="48" spans="1:8">
      <c r="A48" s="5"/>
      <c r="B48" s="5"/>
      <c r="C48" s="5"/>
      <c r="D48" s="5"/>
      <c r="E48" s="6"/>
    </row>
    <row r="49" spans="1:5">
      <c r="A49" s="5"/>
      <c r="B49" s="5"/>
      <c r="C49" s="5"/>
      <c r="D49" s="5"/>
      <c r="E49" s="6"/>
    </row>
    <row r="50" spans="1:5">
      <c r="A50" s="37" t="s">
        <v>18</v>
      </c>
      <c r="B50" s="37"/>
      <c r="C50" s="37"/>
      <c r="D50" s="37"/>
      <c r="E50" s="37"/>
    </row>
    <row r="51" spans="1:5">
      <c r="A51" s="5"/>
      <c r="B51" s="5"/>
      <c r="C51" s="5"/>
      <c r="D51" s="5"/>
      <c r="E51" s="6"/>
    </row>
    <row r="52" spans="1:5">
      <c r="A52" s="5" t="s">
        <v>46</v>
      </c>
      <c r="B52" s="5" t="s">
        <v>47</v>
      </c>
      <c r="C52" s="5"/>
      <c r="D52" s="5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 t="s">
        <v>19</v>
      </c>
      <c r="B55" s="5" t="s">
        <v>39</v>
      </c>
      <c r="C55" s="5"/>
      <c r="D55" s="5"/>
    </row>
    <row r="56" spans="1:5">
      <c r="A56" s="5"/>
      <c r="B56" s="36" t="s">
        <v>48</v>
      </c>
      <c r="C56" s="36"/>
      <c r="D56" s="36"/>
      <c r="E56" s="6" t="s">
        <v>21</v>
      </c>
    </row>
    <row r="57" spans="1:5">
      <c r="A57" s="5"/>
      <c r="B57" s="5"/>
      <c r="C57" s="5"/>
      <c r="D57" s="5"/>
      <c r="E57" s="6" t="s">
        <v>23</v>
      </c>
    </row>
    <row r="58" spans="1:5">
      <c r="A58" s="5"/>
      <c r="B58" s="5"/>
      <c r="C58" s="5"/>
      <c r="D58" s="5"/>
      <c r="E58" s="6"/>
    </row>
    <row r="59" spans="1:5">
      <c r="A59" s="5" t="s">
        <v>24</v>
      </c>
      <c r="B59" s="5" t="s">
        <v>20</v>
      </c>
      <c r="C59" s="5"/>
      <c r="D59" s="5"/>
      <c r="E59" s="6" t="s">
        <v>21</v>
      </c>
    </row>
    <row r="60" spans="1:5">
      <c r="A60" s="5"/>
      <c r="B60" s="38" t="s">
        <v>22</v>
      </c>
      <c r="C60" s="38"/>
      <c r="D60" s="38"/>
      <c r="E60" s="6" t="s">
        <v>23</v>
      </c>
    </row>
    <row r="61" spans="1:5">
      <c r="A61" s="5"/>
      <c r="B61" s="5"/>
      <c r="C61" s="5"/>
      <c r="D61" s="5"/>
      <c r="E61" s="6"/>
    </row>
  </sheetData>
  <mergeCells count="12">
    <mergeCell ref="B60:D60"/>
    <mergeCell ref="A1:E1"/>
    <mergeCell ref="A2:E2"/>
    <mergeCell ref="D4:E4"/>
    <mergeCell ref="A7:E7"/>
    <mergeCell ref="A9:E9"/>
    <mergeCell ref="A41:E41"/>
    <mergeCell ref="A43:E43"/>
    <mergeCell ref="A45:E45"/>
    <mergeCell ref="A47:E47"/>
    <mergeCell ref="A50:E50"/>
    <mergeCell ref="B56:D56"/>
  </mergeCells>
  <pageMargins left="0.22" right="0.21" top="0.16" bottom="0.22" header="0.16" footer="0.2"/>
  <pageSetup paperSize="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2025-03-11T07:54:23Z</cp:lastPrinted>
  <dcterms:created xsi:type="dcterms:W3CDTF">2017-03-13T08:54:22Z</dcterms:created>
  <dcterms:modified xsi:type="dcterms:W3CDTF">2025-03-11T07:54:36Z</dcterms:modified>
</cp:coreProperties>
</file>