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кв" sheetId="16" r:id="rId4"/>
  </sheets>
  <calcPr calcId="125725" iterateDelta="1E-4"/>
</workbook>
</file>

<file path=xl/calcChain.xml><?xml version="1.0" encoding="utf-8"?>
<calcChain xmlns="http://schemas.openxmlformats.org/spreadsheetml/2006/main">
  <c r="E27" i="19"/>
  <c r="D16"/>
  <c r="E18"/>
  <c r="E19"/>
  <c r="E20"/>
  <c r="E21"/>
  <c r="E22"/>
  <c r="E23"/>
  <c r="E17"/>
  <c r="E13"/>
  <c r="E14"/>
  <c r="E15"/>
  <c r="E12"/>
  <c r="E27" i="18"/>
  <c r="E13"/>
  <c r="E14"/>
  <c r="E15"/>
  <c r="E17"/>
  <c r="E18"/>
  <c r="E19"/>
  <c r="E20"/>
  <c r="E21"/>
  <c r="E22"/>
  <c r="E23"/>
  <c r="E12"/>
  <c r="E27" i="17"/>
  <c r="E23"/>
  <c r="E13"/>
  <c r="E14"/>
  <c r="E15"/>
  <c r="E16"/>
  <c r="E18"/>
  <c r="E19"/>
  <c r="E20"/>
  <c r="E21"/>
  <c r="E22"/>
  <c r="E12"/>
  <c r="E26" i="16"/>
  <c r="E16"/>
  <c r="E17"/>
  <c r="E13"/>
  <c r="E14"/>
  <c r="E15"/>
  <c r="E18"/>
  <c r="E19"/>
  <c r="E20"/>
  <c r="E21"/>
  <c r="E22"/>
  <c r="E23"/>
  <c r="E12"/>
</calcChain>
</file>

<file path=xl/sharedStrings.xml><?xml version="1.0" encoding="utf-8"?>
<sst xmlns="http://schemas.openxmlformats.org/spreadsheetml/2006/main" count="312" uniqueCount="58">
  <si>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</si>
  <si>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</si>
  <si>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</si>
  <si>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</si>
  <si>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</si>
  <si>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</si>
  <si>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</si>
  <si>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</si>
  <si>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</si>
  <si>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</si>
  <si>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</si>
  <si>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</si>
  <si>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</si>
  <si>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</si>
  <si>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</si>
  <si>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</si>
  <si>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</si>
  <si>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</si>
  <si>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</si>
  <si>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</si>
  <si>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</si>
  <si>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</si>
  <si>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</si>
  <si>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</si>
  <si>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</si>
  <si>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</si>
  <si>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</si>
  <si>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</si>
  <si>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</si>
  <si>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</si>
  <si>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</si>
  <si>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№140у от 01.10.2015 г. услуги и выполненные работы по содержанию и текущему ремонту общего имущества в МКД расположенного по адресу ул. Металлистов,5:</t>
  </si>
  <si>
    <t xml:space="preserve">понедельник, суббота, покос </t>
  </si>
  <si>
    <t>Работы, выполняемые в целях надлежащего содержания систем вентиляции и дымоудаления МКД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</si>
  <si>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Металлистов,5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__________________________,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</si>
  <si>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</si>
  <si>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Водоснабжение и водоотведение СОИ</t>
  </si>
  <si>
    <t>Электроэнергия ОДН</t>
  </si>
  <si>
    <t>руб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</si>
  <si>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</si>
  <si>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</si>
  <si>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</si>
  <si>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</si>
  <si>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Составил:</t>
  </si>
  <si>
    <t>Начальник ПЭО Лебедева О.И</t>
  </si>
  <si>
    <t>Миткалов П.Н.</t>
  </si>
  <si>
    <t>"01" апреля 2024 г</t>
  </si>
  <si>
    <t>2. Всего за период с 01.01.2024 г по 31.12.2024 г. выполнено работ (оказанно услуг) на общую сумму 83452 (восемьдесят три тысячи четыреста пятьдесят два) рубля 41 коп.</t>
  </si>
  <si>
    <t>"01" июля 2024 г</t>
  </si>
  <si>
    <t>Ремонт кровли</t>
  </si>
  <si>
    <t>смета</t>
  </si>
  <si>
    <t>апрель</t>
  </si>
  <si>
    <t>2. Всего за период с 01.01.2024 г по 30.06.2024 г. выполнено работ (оказанно услуг) на общую сумму 189809 (сто восемьдесят девять тысяч восемьсот девять) рублей 37 коп.</t>
  </si>
  <si>
    <t>"01" октября 2024 г</t>
  </si>
  <si>
    <t>Ефимова Т.И.</t>
  </si>
  <si>
    <t>2. Всего за период с 01.01.2024 г по 30.09.2024 г. выполнено работ (оказанно услуг) на общую сумму 297204 (двести девяносто семь тысяч двести четыре) рубля 05 коп.</t>
  </si>
  <si>
    <t>"01" января 2025 г</t>
  </si>
  <si>
    <t>2. Всего за период с 01.01.2024 г по 31.12.2024 г. выполнено работ (оказанно услуг) на общую сумму 381084 (триста восемьдесят одна тысяча восемьдесят четыре) рубля 79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</si>
</sst>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"/>
  <sheetViews>
    <sheetView tabSelected="1" topLeftCell="A21" workbookViewId="0">
      <selection activeCell="G33" sqref="G3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9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56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1426.6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D12*$G$10*12</f>
        <v>14208.936</v>
      </c>
    </row>
    <row r="13" spans="1:7" ht="44.25" customHeight="1">
      <c r="A13" s="7" t="s">
        <v>33</v>
      </c>
      <c r="B13" s="8" t="s">
        <v>8</v>
      </c>
      <c r="C13" s="8" t="s">
        <v>9</v>
      </c>
      <c r="D13" s="9">
        <v>0.79</v>
      </c>
      <c r="E13" s="10">
        <f t="shared" ref="E13:E15" si="0">D13*$G$10*12</f>
        <v>13524.167999999998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0.97</v>
      </c>
      <c r="E14" s="10">
        <f t="shared" si="0"/>
        <v>16605.624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18488.736000000001</v>
      </c>
    </row>
    <row r="16" spans="1:7" ht="51">
      <c r="A16" s="7" t="s">
        <v>30</v>
      </c>
      <c r="B16" s="8" t="s">
        <v>8</v>
      </c>
      <c r="C16" s="8" t="s">
        <v>9</v>
      </c>
      <c r="D16" s="28">
        <f>E16/12/G10</f>
        <v>0.15036216645637648</v>
      </c>
      <c r="E16" s="33">
        <v>2574.08</v>
      </c>
    </row>
    <row r="17" spans="1:8">
      <c r="A17" s="7" t="s">
        <v>11</v>
      </c>
      <c r="B17" s="8" t="s">
        <v>8</v>
      </c>
      <c r="C17" s="8" t="s">
        <v>9</v>
      </c>
      <c r="D17" s="28">
        <v>0.23</v>
      </c>
      <c r="E17" s="10">
        <f>D17*$G$10*12</f>
        <v>3937.4160000000002</v>
      </c>
    </row>
    <row r="18" spans="1:8" ht="25.5">
      <c r="A18" s="7" t="s">
        <v>10</v>
      </c>
      <c r="B18" s="8" t="s">
        <v>32</v>
      </c>
      <c r="C18" s="8" t="s">
        <v>9</v>
      </c>
      <c r="D18" s="8">
        <v>6.77</v>
      </c>
      <c r="E18" s="10">
        <f t="shared" ref="E18:E23" si="1">D18*$G$10*12</f>
        <v>115896.98399999998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1"/>
        <v>59574.815999999992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16776.815999999999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10442.712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5991.7199999999993</v>
      </c>
    </row>
    <row r="23" spans="1:8" ht="25.5">
      <c r="A23" s="7" t="s">
        <v>16</v>
      </c>
      <c r="B23" s="8" t="s">
        <v>8</v>
      </c>
      <c r="C23" s="8" t="s">
        <v>9</v>
      </c>
      <c r="D23" s="8">
        <v>1.84</v>
      </c>
      <c r="E23" s="10">
        <f t="shared" si="1"/>
        <v>31499.328000000001</v>
      </c>
    </row>
    <row r="24" spans="1:8">
      <c r="A24" s="26" t="s">
        <v>36</v>
      </c>
      <c r="B24" s="24" t="s">
        <v>39</v>
      </c>
      <c r="C24" s="24" t="s">
        <v>38</v>
      </c>
      <c r="D24" s="24" t="s">
        <v>42</v>
      </c>
      <c r="E24" s="25">
        <v>15314.24</v>
      </c>
    </row>
    <row r="25" spans="1:8">
      <c r="A25" s="26" t="s">
        <v>37</v>
      </c>
      <c r="B25" s="24" t="s">
        <v>39</v>
      </c>
      <c r="C25" s="24" t="s">
        <v>38</v>
      </c>
      <c r="D25" s="24" t="s">
        <v>42</v>
      </c>
      <c r="E25" s="27">
        <v>12989.21</v>
      </c>
    </row>
    <row r="26" spans="1:8">
      <c r="A26" s="26" t="s">
        <v>49</v>
      </c>
      <c r="B26" s="24" t="s">
        <v>51</v>
      </c>
      <c r="C26" s="24" t="s">
        <v>38</v>
      </c>
      <c r="D26" s="24" t="s">
        <v>50</v>
      </c>
      <c r="E26" s="27">
        <v>43260</v>
      </c>
    </row>
    <row r="27" spans="1:8" ht="19.5" thickBot="1">
      <c r="A27" s="12" t="s">
        <v>17</v>
      </c>
      <c r="B27" s="13"/>
      <c r="C27" s="13"/>
      <c r="D27" s="14"/>
      <c r="E27" s="15">
        <f>SUM(E12:E26)</f>
        <v>381084.78599999991</v>
      </c>
      <c r="G27" s="17"/>
      <c r="H27" s="17"/>
    </row>
    <row r="28" spans="1:8">
      <c r="A28" s="5"/>
      <c r="B28" s="5"/>
      <c r="C28" s="5"/>
      <c r="D28" s="5"/>
      <c r="E28" s="6"/>
    </row>
    <row r="29" spans="1:8" ht="33" customHeight="1">
      <c r="A29" s="34" t="s">
        <v>57</v>
      </c>
      <c r="B29" s="34"/>
      <c r="C29" s="34"/>
      <c r="D29" s="34"/>
      <c r="E29" s="34"/>
    </row>
    <row r="30" spans="1:8">
      <c r="A30" s="5"/>
      <c r="B30" s="5"/>
      <c r="C30" s="5"/>
      <c r="D30" s="5"/>
      <c r="E30" s="6"/>
    </row>
    <row r="31" spans="1:8" ht="15" customHeight="1">
      <c r="A31" s="34" t="s">
        <v>40</v>
      </c>
      <c r="B31" s="34"/>
      <c r="C31" s="34"/>
      <c r="D31" s="34"/>
      <c r="E31" s="34"/>
    </row>
    <row r="32" spans="1:8">
      <c r="A32" s="5"/>
      <c r="B32" s="5"/>
      <c r="C32" s="5"/>
      <c r="D32" s="5"/>
      <c r="E32" s="6"/>
    </row>
    <row r="33" spans="1:5">
      <c r="A33" s="35" t="s">
        <v>41</v>
      </c>
      <c r="B33" s="35"/>
      <c r="C33" s="35"/>
      <c r="D33" s="35"/>
      <c r="E33" s="35"/>
    </row>
    <row r="34" spans="1:5">
      <c r="A34" s="5"/>
      <c r="B34" s="5"/>
      <c r="C34" s="5"/>
      <c r="D34" s="5"/>
      <c r="E34" s="6"/>
    </row>
    <row r="35" spans="1:5" ht="30" customHeight="1">
      <c r="A35" s="34" t="s">
        <v>18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36" t="s">
        <v>19</v>
      </c>
      <c r="B38" s="36"/>
      <c r="C38" s="36"/>
      <c r="D38" s="36"/>
      <c r="E38" s="36"/>
    </row>
    <row r="39" spans="1:5">
      <c r="A39" s="5"/>
      <c r="B39" s="5"/>
      <c r="C39" s="5"/>
      <c r="D39" s="5"/>
      <c r="E39" s="6"/>
    </row>
    <row r="40" spans="1:5">
      <c r="A40" s="5" t="s">
        <v>43</v>
      </c>
      <c r="B40" s="5" t="s">
        <v>44</v>
      </c>
      <c r="C40" s="5"/>
      <c r="D40" s="5"/>
      <c r="E40" s="6" t="s">
        <v>22</v>
      </c>
    </row>
    <row r="41" spans="1:5">
      <c r="A41" s="5"/>
      <c r="B41" s="5"/>
      <c r="C41" s="5"/>
      <c r="D41" s="5"/>
      <c r="E41" s="6" t="s">
        <v>24</v>
      </c>
    </row>
    <row r="42" spans="1:5">
      <c r="A42" s="5"/>
      <c r="B42" s="5"/>
      <c r="C42" s="5"/>
      <c r="D42" s="5"/>
      <c r="E42" s="6"/>
    </row>
    <row r="43" spans="1:5">
      <c r="A43" s="5" t="s">
        <v>20</v>
      </c>
      <c r="B43" s="5" t="s">
        <v>35</v>
      </c>
      <c r="C43" s="5"/>
      <c r="D43" s="5"/>
    </row>
    <row r="44" spans="1:5">
      <c r="A44" s="5"/>
      <c r="B44" s="35" t="s">
        <v>54</v>
      </c>
      <c r="C44" s="35"/>
      <c r="D44" s="35"/>
      <c r="E44" s="6" t="s">
        <v>22</v>
      </c>
    </row>
    <row r="45" spans="1:5">
      <c r="A45" s="5"/>
      <c r="B45" s="5"/>
      <c r="C45" s="5"/>
      <c r="D45" s="5"/>
      <c r="E45" s="6" t="s">
        <v>24</v>
      </c>
    </row>
    <row r="46" spans="1:5">
      <c r="A46" s="5"/>
      <c r="B46" s="5"/>
      <c r="C46" s="5"/>
      <c r="D46" s="5"/>
      <c r="E46" s="6"/>
    </row>
    <row r="47" spans="1:5">
      <c r="A47" s="5" t="s">
        <v>25</v>
      </c>
      <c r="B47" s="5" t="s">
        <v>21</v>
      </c>
      <c r="C47" s="5"/>
      <c r="D47" s="5"/>
      <c r="E47" s="6" t="s">
        <v>22</v>
      </c>
    </row>
    <row r="48" spans="1:5">
      <c r="A48" s="5"/>
      <c r="B48" s="37" t="s">
        <v>23</v>
      </c>
      <c r="C48" s="37"/>
      <c r="D48" s="37"/>
      <c r="E48" s="6" t="s">
        <v>24</v>
      </c>
    </row>
    <row r="49" spans="1:5">
      <c r="A49" s="5"/>
      <c r="B49" s="5"/>
      <c r="C49" s="5"/>
      <c r="D49" s="5"/>
      <c r="E49" s="6"/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9"/>
  <sheetViews>
    <sheetView topLeftCell="A21" workbookViewId="0">
      <selection activeCell="A30" sqref="A30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9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40" t="s">
        <v>53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1426.6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D12*$G$10*9</f>
        <v>10656.701999999999</v>
      </c>
    </row>
    <row r="13" spans="1:7" ht="44.25" customHeight="1">
      <c r="A13" s="7" t="s">
        <v>33</v>
      </c>
      <c r="B13" s="8" t="s">
        <v>8</v>
      </c>
      <c r="C13" s="8" t="s">
        <v>9</v>
      </c>
      <c r="D13" s="9">
        <v>0.79</v>
      </c>
      <c r="E13" s="10">
        <f t="shared" ref="E13:E23" si="0">D13*$G$10*9</f>
        <v>10143.125999999998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0.97</v>
      </c>
      <c r="E14" s="10">
        <f t="shared" si="0"/>
        <v>12454.217999999999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13866.552</v>
      </c>
    </row>
    <row r="16" spans="1:7" ht="51">
      <c r="A16" s="7" t="s">
        <v>30</v>
      </c>
      <c r="B16" s="8" t="s">
        <v>8</v>
      </c>
      <c r="C16" s="8" t="s">
        <v>9</v>
      </c>
      <c r="D16" s="28">
        <v>0.12</v>
      </c>
      <c r="E16" s="10">
        <v>2574.08</v>
      </c>
    </row>
    <row r="17" spans="1:8">
      <c r="A17" s="7" t="s">
        <v>11</v>
      </c>
      <c r="B17" s="8" t="s">
        <v>8</v>
      </c>
      <c r="C17" s="8" t="s">
        <v>9</v>
      </c>
      <c r="D17" s="28">
        <v>0.23</v>
      </c>
      <c r="E17" s="10">
        <f t="shared" si="0"/>
        <v>2953.0619999999999</v>
      </c>
    </row>
    <row r="18" spans="1:8" ht="25.5">
      <c r="A18" s="7" t="s">
        <v>10</v>
      </c>
      <c r="B18" s="8" t="s">
        <v>32</v>
      </c>
      <c r="C18" s="8" t="s">
        <v>9</v>
      </c>
      <c r="D18" s="8">
        <v>6.77</v>
      </c>
      <c r="E18" s="10">
        <f t="shared" si="0"/>
        <v>86922.737999999983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0"/>
        <v>44681.111999999994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12582.611999999999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7832.0339999999987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4493.7899999999991</v>
      </c>
    </row>
    <row r="23" spans="1:8" ht="25.5">
      <c r="A23" s="7" t="s">
        <v>16</v>
      </c>
      <c r="B23" s="8" t="s">
        <v>8</v>
      </c>
      <c r="C23" s="8" t="s">
        <v>9</v>
      </c>
      <c r="D23" s="8">
        <v>1.84</v>
      </c>
      <c r="E23" s="10">
        <f t="shared" si="0"/>
        <v>23624.495999999999</v>
      </c>
    </row>
    <row r="24" spans="1:8">
      <c r="A24" s="26" t="s">
        <v>36</v>
      </c>
      <c r="B24" s="24" t="s">
        <v>39</v>
      </c>
      <c r="C24" s="24" t="s">
        <v>38</v>
      </c>
      <c r="D24" s="24" t="s">
        <v>42</v>
      </c>
      <c r="E24" s="25">
        <v>11584.44</v>
      </c>
    </row>
    <row r="25" spans="1:8">
      <c r="A25" s="26" t="s">
        <v>37</v>
      </c>
      <c r="B25" s="24" t="s">
        <v>39</v>
      </c>
      <c r="C25" s="24" t="s">
        <v>38</v>
      </c>
      <c r="D25" s="24" t="s">
        <v>42</v>
      </c>
      <c r="E25" s="27">
        <v>9575.09</v>
      </c>
    </row>
    <row r="26" spans="1:8">
      <c r="A26" s="26" t="s">
        <v>49</v>
      </c>
      <c r="B26" s="24" t="s">
        <v>51</v>
      </c>
      <c r="C26" s="24" t="s">
        <v>38</v>
      </c>
      <c r="D26" s="24" t="s">
        <v>50</v>
      </c>
      <c r="E26" s="27">
        <v>43260</v>
      </c>
    </row>
    <row r="27" spans="1:8" ht="19.5" thickBot="1">
      <c r="A27" s="12" t="s">
        <v>17</v>
      </c>
      <c r="B27" s="13"/>
      <c r="C27" s="13"/>
      <c r="D27" s="14"/>
      <c r="E27" s="15">
        <f>SUM(E12:E26)</f>
        <v>297204.05199999991</v>
      </c>
      <c r="G27" s="17"/>
      <c r="H27" s="17"/>
    </row>
    <row r="28" spans="1:8">
      <c r="A28" s="5"/>
      <c r="B28" s="5"/>
      <c r="C28" s="5"/>
      <c r="D28" s="5"/>
      <c r="E28" s="6"/>
    </row>
    <row r="29" spans="1:8" ht="33" customHeight="1">
      <c r="A29" s="34" t="s">
        <v>55</v>
      </c>
      <c r="B29" s="34"/>
      <c r="C29" s="34"/>
      <c r="D29" s="34"/>
      <c r="E29" s="34"/>
    </row>
    <row r="30" spans="1:8">
      <c r="A30" s="5"/>
      <c r="B30" s="5"/>
      <c r="C30" s="5"/>
      <c r="D30" s="5"/>
      <c r="E30" s="6"/>
    </row>
    <row r="31" spans="1:8" ht="15" customHeight="1">
      <c r="A31" s="34" t="s">
        <v>40</v>
      </c>
      <c r="B31" s="34"/>
      <c r="C31" s="34"/>
      <c r="D31" s="34"/>
      <c r="E31" s="34"/>
    </row>
    <row r="32" spans="1:8">
      <c r="A32" s="5"/>
      <c r="B32" s="5"/>
      <c r="C32" s="5"/>
      <c r="D32" s="5"/>
      <c r="E32" s="6"/>
    </row>
    <row r="33" spans="1:5">
      <c r="A33" s="35" t="s">
        <v>41</v>
      </c>
      <c r="B33" s="35"/>
      <c r="C33" s="35"/>
      <c r="D33" s="35"/>
      <c r="E33" s="35"/>
    </row>
    <row r="34" spans="1:5">
      <c r="A34" s="5"/>
      <c r="B34" s="5"/>
      <c r="C34" s="5"/>
      <c r="D34" s="5"/>
      <c r="E34" s="6"/>
    </row>
    <row r="35" spans="1:5" ht="30" customHeight="1">
      <c r="A35" s="34" t="s">
        <v>18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36" t="s">
        <v>19</v>
      </c>
      <c r="B38" s="36"/>
      <c r="C38" s="36"/>
      <c r="D38" s="36"/>
      <c r="E38" s="36"/>
    </row>
    <row r="39" spans="1:5">
      <c r="A39" s="5"/>
      <c r="B39" s="5"/>
      <c r="C39" s="5"/>
      <c r="D39" s="5"/>
      <c r="E39" s="6"/>
    </row>
    <row r="40" spans="1:5">
      <c r="A40" s="5" t="s">
        <v>43</v>
      </c>
      <c r="B40" s="5" t="s">
        <v>44</v>
      </c>
      <c r="C40" s="5"/>
      <c r="D40" s="5"/>
      <c r="E40" s="6" t="s">
        <v>22</v>
      </c>
    </row>
    <row r="41" spans="1:5">
      <c r="A41" s="5"/>
      <c r="B41" s="5"/>
      <c r="C41" s="5"/>
      <c r="D41" s="5"/>
      <c r="E41" s="6" t="s">
        <v>24</v>
      </c>
    </row>
    <row r="42" spans="1:5">
      <c r="A42" s="5"/>
      <c r="B42" s="5"/>
      <c r="C42" s="5"/>
      <c r="D42" s="5"/>
      <c r="E42" s="6"/>
    </row>
    <row r="43" spans="1:5">
      <c r="A43" s="5" t="s">
        <v>20</v>
      </c>
      <c r="B43" s="5" t="s">
        <v>35</v>
      </c>
      <c r="C43" s="5"/>
      <c r="D43" s="5"/>
    </row>
    <row r="44" spans="1:5">
      <c r="A44" s="5"/>
      <c r="B44" s="35" t="s">
        <v>54</v>
      </c>
      <c r="C44" s="35"/>
      <c r="D44" s="35"/>
      <c r="E44" s="6" t="s">
        <v>22</v>
      </c>
    </row>
    <row r="45" spans="1:5">
      <c r="A45" s="5"/>
      <c r="B45" s="5"/>
      <c r="C45" s="5"/>
      <c r="D45" s="5"/>
      <c r="E45" s="6" t="s">
        <v>24</v>
      </c>
    </row>
    <row r="46" spans="1:5">
      <c r="A46" s="5"/>
      <c r="B46" s="5"/>
      <c r="C46" s="5"/>
      <c r="D46" s="5"/>
      <c r="E46" s="6"/>
    </row>
    <row r="47" spans="1:5">
      <c r="A47" s="5" t="s">
        <v>25</v>
      </c>
      <c r="B47" s="5" t="s">
        <v>21</v>
      </c>
      <c r="C47" s="5"/>
      <c r="D47" s="5"/>
      <c r="E47" s="6" t="s">
        <v>22</v>
      </c>
    </row>
    <row r="48" spans="1:5">
      <c r="A48" s="5"/>
      <c r="B48" s="37" t="s">
        <v>23</v>
      </c>
      <c r="C48" s="37"/>
      <c r="D48" s="37"/>
      <c r="E48" s="6" t="s">
        <v>24</v>
      </c>
    </row>
    <row r="49" spans="1:5">
      <c r="A49" s="5"/>
      <c r="B49" s="5"/>
      <c r="C49" s="5"/>
      <c r="D49" s="5"/>
      <c r="E49" s="6"/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9"/>
  <sheetViews>
    <sheetView topLeftCell="A21" workbookViewId="0">
      <selection activeCell="F39" sqref="F3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9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48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1426.6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D12*$G$10*6</f>
        <v>7104.4679999999998</v>
      </c>
    </row>
    <row r="13" spans="1:7" ht="44.25" customHeight="1">
      <c r="A13" s="7" t="s">
        <v>33</v>
      </c>
      <c r="B13" s="8" t="s">
        <v>8</v>
      </c>
      <c r="C13" s="8" t="s">
        <v>9</v>
      </c>
      <c r="D13" s="9">
        <v>0.79</v>
      </c>
      <c r="E13" s="10">
        <f t="shared" ref="E13:E22" si="0">D13*$G$10*6</f>
        <v>6762.0839999999989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0.97</v>
      </c>
      <c r="E14" s="10">
        <f t="shared" si="0"/>
        <v>8302.8119999999999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9244.3680000000004</v>
      </c>
    </row>
    <row r="16" spans="1:7" ht="51">
      <c r="A16" s="7" t="s">
        <v>30</v>
      </c>
      <c r="B16" s="8" t="s">
        <v>8</v>
      </c>
      <c r="C16" s="8" t="s">
        <v>9</v>
      </c>
      <c r="D16" s="28">
        <v>0.12</v>
      </c>
      <c r="E16" s="10">
        <f t="shared" si="0"/>
        <v>1027.1519999999998</v>
      </c>
    </row>
    <row r="17" spans="1:8">
      <c r="A17" s="7" t="s">
        <v>11</v>
      </c>
      <c r="B17" s="8" t="s">
        <v>8</v>
      </c>
      <c r="C17" s="8" t="s">
        <v>9</v>
      </c>
      <c r="D17" s="28">
        <v>0.23</v>
      </c>
      <c r="E17" s="10">
        <v>2008.8</v>
      </c>
    </row>
    <row r="18" spans="1:8" ht="25.5">
      <c r="A18" s="7" t="s">
        <v>10</v>
      </c>
      <c r="B18" s="8" t="s">
        <v>32</v>
      </c>
      <c r="C18" s="8" t="s">
        <v>9</v>
      </c>
      <c r="D18" s="8">
        <v>6.77</v>
      </c>
      <c r="E18" s="10">
        <f t="shared" si="0"/>
        <v>57948.491999999991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0"/>
        <v>29787.407999999996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8388.4079999999994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5221.3559999999998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2995.8599999999997</v>
      </c>
    </row>
    <row r="23" spans="1:8" ht="25.5">
      <c r="A23" s="7" t="s">
        <v>16</v>
      </c>
      <c r="B23" s="8" t="s">
        <v>8</v>
      </c>
      <c r="C23" s="8" t="s">
        <v>9</v>
      </c>
      <c r="D23" s="8">
        <v>1.84</v>
      </c>
      <c r="E23" s="10">
        <f>D23*$G$10*6</f>
        <v>15749.664000000001</v>
      </c>
    </row>
    <row r="24" spans="1:8">
      <c r="A24" s="26" t="s">
        <v>36</v>
      </c>
      <c r="B24" s="24" t="s">
        <v>39</v>
      </c>
      <c r="C24" s="24" t="s">
        <v>38</v>
      </c>
      <c r="D24" s="24" t="s">
        <v>42</v>
      </c>
      <c r="E24" s="25">
        <v>7626.24</v>
      </c>
    </row>
    <row r="25" spans="1:8">
      <c r="A25" s="26" t="s">
        <v>37</v>
      </c>
      <c r="B25" s="24" t="s">
        <v>39</v>
      </c>
      <c r="C25" s="24" t="s">
        <v>38</v>
      </c>
      <c r="D25" s="24" t="s">
        <v>42</v>
      </c>
      <c r="E25" s="27">
        <v>5274.78</v>
      </c>
    </row>
    <row r="26" spans="1:8">
      <c r="A26" s="26" t="s">
        <v>49</v>
      </c>
      <c r="B26" s="24" t="s">
        <v>51</v>
      </c>
      <c r="C26" s="24" t="s">
        <v>38</v>
      </c>
      <c r="D26" s="24" t="s">
        <v>50</v>
      </c>
      <c r="E26" s="27">
        <v>22367.48</v>
      </c>
    </row>
    <row r="27" spans="1:8" ht="19.5" thickBot="1">
      <c r="A27" s="12" t="s">
        <v>17</v>
      </c>
      <c r="B27" s="13"/>
      <c r="C27" s="13"/>
      <c r="D27" s="14"/>
      <c r="E27" s="15">
        <f>SUM(E12:E26)</f>
        <v>189809.37199999997</v>
      </c>
      <c r="G27" s="17"/>
      <c r="H27" s="17"/>
    </row>
    <row r="28" spans="1:8">
      <c r="A28" s="5"/>
      <c r="B28" s="5"/>
      <c r="C28" s="5"/>
      <c r="D28" s="5"/>
      <c r="E28" s="6"/>
    </row>
    <row r="29" spans="1:8" ht="33" customHeight="1">
      <c r="A29" s="34" t="s">
        <v>52</v>
      </c>
      <c r="B29" s="34"/>
      <c r="C29" s="34"/>
      <c r="D29" s="34"/>
      <c r="E29" s="34"/>
    </row>
    <row r="30" spans="1:8">
      <c r="A30" s="5"/>
      <c r="B30" s="5"/>
      <c r="C30" s="5"/>
      <c r="D30" s="5"/>
      <c r="E30" s="6"/>
    </row>
    <row r="31" spans="1:8" ht="15" customHeight="1">
      <c r="A31" s="34" t="s">
        <v>40</v>
      </c>
      <c r="B31" s="34"/>
      <c r="C31" s="34"/>
      <c r="D31" s="34"/>
      <c r="E31" s="34"/>
    </row>
    <row r="32" spans="1:8">
      <c r="A32" s="5"/>
      <c r="B32" s="5"/>
      <c r="C32" s="5"/>
      <c r="D32" s="5"/>
      <c r="E32" s="6"/>
    </row>
    <row r="33" spans="1:5">
      <c r="A33" s="35" t="s">
        <v>41</v>
      </c>
      <c r="B33" s="35"/>
      <c r="C33" s="35"/>
      <c r="D33" s="35"/>
      <c r="E33" s="35"/>
    </row>
    <row r="34" spans="1:5">
      <c r="A34" s="5"/>
      <c r="B34" s="5"/>
      <c r="C34" s="5"/>
      <c r="D34" s="5"/>
      <c r="E34" s="6"/>
    </row>
    <row r="35" spans="1:5" ht="30" customHeight="1">
      <c r="A35" s="34" t="s">
        <v>18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36" t="s">
        <v>19</v>
      </c>
      <c r="B38" s="36"/>
      <c r="C38" s="36"/>
      <c r="D38" s="36"/>
      <c r="E38" s="36"/>
    </row>
    <row r="39" spans="1:5">
      <c r="A39" s="5"/>
      <c r="B39" s="5"/>
      <c r="C39" s="5"/>
      <c r="D39" s="5"/>
      <c r="E39" s="6"/>
    </row>
    <row r="40" spans="1:5">
      <c r="A40" s="5" t="s">
        <v>43</v>
      </c>
      <c r="B40" s="5" t="s">
        <v>44</v>
      </c>
      <c r="C40" s="5"/>
      <c r="D40" s="5"/>
      <c r="E40" s="6" t="s">
        <v>22</v>
      </c>
    </row>
    <row r="41" spans="1:5">
      <c r="A41" s="5"/>
      <c r="B41" s="5"/>
      <c r="C41" s="5"/>
      <c r="D41" s="5"/>
      <c r="E41" s="6" t="s">
        <v>24</v>
      </c>
    </row>
    <row r="42" spans="1:5">
      <c r="A42" s="5"/>
      <c r="B42" s="5"/>
      <c r="C42" s="5"/>
      <c r="D42" s="5"/>
      <c r="E42" s="6"/>
    </row>
    <row r="43" spans="1:5">
      <c r="A43" s="5" t="s">
        <v>20</v>
      </c>
      <c r="B43" s="5" t="s">
        <v>35</v>
      </c>
      <c r="C43" s="5"/>
      <c r="D43" s="5"/>
    </row>
    <row r="44" spans="1:5">
      <c r="A44" s="5"/>
      <c r="B44" s="35" t="s">
        <v>45</v>
      </c>
      <c r="C44" s="35"/>
      <c r="D44" s="35"/>
      <c r="E44" s="6" t="s">
        <v>22</v>
      </c>
    </row>
    <row r="45" spans="1:5">
      <c r="A45" s="5"/>
      <c r="B45" s="5"/>
      <c r="C45" s="5"/>
      <c r="D45" s="5"/>
      <c r="E45" s="6" t="s">
        <v>24</v>
      </c>
    </row>
    <row r="46" spans="1:5">
      <c r="A46" s="5"/>
      <c r="B46" s="5"/>
      <c r="C46" s="5"/>
      <c r="D46" s="5"/>
      <c r="E46" s="6"/>
    </row>
    <row r="47" spans="1:5">
      <c r="A47" s="5" t="s">
        <v>25</v>
      </c>
      <c r="B47" s="5" t="s">
        <v>21</v>
      </c>
      <c r="C47" s="5"/>
      <c r="D47" s="5"/>
      <c r="E47" s="6" t="s">
        <v>22</v>
      </c>
    </row>
    <row r="48" spans="1:5">
      <c r="A48" s="5"/>
      <c r="B48" s="37" t="s">
        <v>23</v>
      </c>
      <c r="C48" s="37"/>
      <c r="D48" s="37"/>
      <c r="E48" s="6" t="s">
        <v>24</v>
      </c>
    </row>
    <row r="49" spans="1:5">
      <c r="A49" s="5"/>
      <c r="B49" s="5"/>
      <c r="C49" s="5"/>
      <c r="D49" s="5"/>
      <c r="E49" s="6"/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8"/>
  <sheetViews>
    <sheetView workbookViewId="0">
      <selection activeCell="L23" sqref="L2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9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40" t="s">
        <v>46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34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31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1426.6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D12*$G$10*3</f>
        <v>3552.2339999999999</v>
      </c>
    </row>
    <row r="13" spans="1:7" ht="44.25" customHeight="1">
      <c r="A13" s="7" t="s">
        <v>33</v>
      </c>
      <c r="B13" s="8" t="s">
        <v>8</v>
      </c>
      <c r="C13" s="8" t="s">
        <v>9</v>
      </c>
      <c r="D13" s="9">
        <v>0.79</v>
      </c>
      <c r="E13" s="10">
        <f t="shared" ref="E13:E23" si="0">D13*$G$10*3</f>
        <v>3381.0419999999995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0.97</v>
      </c>
      <c r="E14" s="10">
        <f t="shared" si="0"/>
        <v>4151.4059999999999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4622.1840000000002</v>
      </c>
    </row>
    <row r="16" spans="1:7" ht="51">
      <c r="A16" s="7" t="s">
        <v>30</v>
      </c>
      <c r="B16" s="8" t="s">
        <v>8</v>
      </c>
      <c r="C16" s="8" t="s">
        <v>9</v>
      </c>
      <c r="D16" s="28">
        <v>0.12</v>
      </c>
      <c r="E16" s="10">
        <f t="shared" si="0"/>
        <v>513.57599999999991</v>
      </c>
    </row>
    <row r="17" spans="1:8">
      <c r="A17" s="7" t="s">
        <v>11</v>
      </c>
      <c r="B17" s="8" t="s">
        <v>8</v>
      </c>
      <c r="C17" s="8" t="s">
        <v>9</v>
      </c>
      <c r="D17" s="28">
        <v>0.23</v>
      </c>
      <c r="E17" s="10">
        <f t="shared" si="0"/>
        <v>984.35400000000004</v>
      </c>
    </row>
    <row r="18" spans="1:8" ht="25.5">
      <c r="A18" s="7" t="s">
        <v>10</v>
      </c>
      <c r="B18" s="8" t="s">
        <v>32</v>
      </c>
      <c r="C18" s="8" t="s">
        <v>9</v>
      </c>
      <c r="D18" s="8">
        <v>6.77</v>
      </c>
      <c r="E18" s="10">
        <f t="shared" si="0"/>
        <v>28974.245999999996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0"/>
        <v>14893.703999999998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4194.2039999999997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2610.6779999999999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1497.9299999999998</v>
      </c>
    </row>
    <row r="23" spans="1:8" ht="25.5">
      <c r="A23" s="7" t="s">
        <v>16</v>
      </c>
      <c r="B23" s="8" t="s">
        <v>8</v>
      </c>
      <c r="C23" s="8" t="s">
        <v>9</v>
      </c>
      <c r="D23" s="8">
        <v>1.84</v>
      </c>
      <c r="E23" s="10">
        <f t="shared" si="0"/>
        <v>7874.8320000000003</v>
      </c>
    </row>
    <row r="24" spans="1:8">
      <c r="A24" s="26" t="s">
        <v>36</v>
      </c>
      <c r="B24" s="24" t="s">
        <v>39</v>
      </c>
      <c r="C24" s="24" t="s">
        <v>38</v>
      </c>
      <c r="D24" s="24" t="s">
        <v>42</v>
      </c>
      <c r="E24" s="25">
        <v>3288.22</v>
      </c>
    </row>
    <row r="25" spans="1:8">
      <c r="A25" s="26" t="s">
        <v>37</v>
      </c>
      <c r="B25" s="24" t="s">
        <v>39</v>
      </c>
      <c r="C25" s="24" t="s">
        <v>38</v>
      </c>
      <c r="D25" s="24" t="s">
        <v>42</v>
      </c>
      <c r="E25" s="27">
        <v>2913.8</v>
      </c>
    </row>
    <row r="26" spans="1:8" ht="19.5" thickBot="1">
      <c r="A26" s="12" t="s">
        <v>17</v>
      </c>
      <c r="B26" s="13"/>
      <c r="C26" s="13"/>
      <c r="D26" s="14"/>
      <c r="E26" s="15">
        <f>SUM(E12:E25)</f>
        <v>83452.409999999989</v>
      </c>
      <c r="G26" s="17"/>
      <c r="H26" s="17"/>
    </row>
    <row r="27" spans="1:8">
      <c r="A27" s="5"/>
      <c r="B27" s="5"/>
      <c r="C27" s="5"/>
      <c r="D27" s="5"/>
      <c r="E27" s="6"/>
    </row>
    <row r="28" spans="1:8" ht="33" customHeight="1">
      <c r="A28" s="34" t="s">
        <v>47</v>
      </c>
      <c r="B28" s="34"/>
      <c r="C28" s="34"/>
      <c r="D28" s="34"/>
      <c r="E28" s="34"/>
    </row>
    <row r="29" spans="1:8">
      <c r="A29" s="5"/>
      <c r="B29" s="5"/>
      <c r="C29" s="5"/>
      <c r="D29" s="5"/>
      <c r="E29" s="6"/>
    </row>
    <row r="30" spans="1:8" ht="15" customHeight="1">
      <c r="A30" s="34" t="s">
        <v>40</v>
      </c>
      <c r="B30" s="34"/>
      <c r="C30" s="34"/>
      <c r="D30" s="34"/>
      <c r="E30" s="34"/>
    </row>
    <row r="31" spans="1:8">
      <c r="A31" s="5"/>
      <c r="B31" s="5"/>
      <c r="C31" s="5"/>
      <c r="D31" s="5"/>
      <c r="E31" s="6"/>
    </row>
    <row r="32" spans="1:8">
      <c r="A32" s="35" t="s">
        <v>41</v>
      </c>
      <c r="B32" s="35"/>
      <c r="C32" s="35"/>
      <c r="D32" s="35"/>
      <c r="E32" s="35"/>
    </row>
    <row r="33" spans="1:5">
      <c r="A33" s="5"/>
      <c r="B33" s="5"/>
      <c r="C33" s="5"/>
      <c r="D33" s="5"/>
      <c r="E33" s="6"/>
    </row>
    <row r="34" spans="1:5" ht="30" customHeight="1">
      <c r="A34" s="34" t="s">
        <v>18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36" t="s">
        <v>19</v>
      </c>
      <c r="B37" s="36"/>
      <c r="C37" s="36"/>
      <c r="D37" s="36"/>
      <c r="E37" s="36"/>
    </row>
    <row r="38" spans="1:5">
      <c r="A38" s="5"/>
      <c r="B38" s="5"/>
      <c r="C38" s="5"/>
      <c r="D38" s="5"/>
      <c r="E38" s="6"/>
    </row>
    <row r="39" spans="1:5">
      <c r="A39" s="5" t="s">
        <v>43</v>
      </c>
      <c r="B39" s="5" t="s">
        <v>44</v>
      </c>
      <c r="C39" s="5"/>
      <c r="D39" s="5"/>
      <c r="E39" s="6" t="s">
        <v>22</v>
      </c>
    </row>
    <row r="40" spans="1:5">
      <c r="A40" s="5"/>
      <c r="B40" s="5"/>
      <c r="C40" s="5"/>
      <c r="D40" s="5"/>
      <c r="E40" s="6" t="s">
        <v>24</v>
      </c>
    </row>
    <row r="41" spans="1:5">
      <c r="A41" s="5"/>
      <c r="B41" s="5"/>
      <c r="C41" s="5"/>
      <c r="D41" s="5"/>
      <c r="E41" s="6"/>
    </row>
    <row r="42" spans="1:5">
      <c r="A42" s="5" t="s">
        <v>20</v>
      </c>
      <c r="B42" s="5" t="s">
        <v>35</v>
      </c>
      <c r="C42" s="5"/>
      <c r="D42" s="5"/>
    </row>
    <row r="43" spans="1:5">
      <c r="A43" s="5"/>
      <c r="B43" s="35" t="s">
        <v>45</v>
      </c>
      <c r="C43" s="35"/>
      <c r="D43" s="3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25</v>
      </c>
      <c r="B46" s="5" t="s">
        <v>21</v>
      </c>
      <c r="C46" s="5"/>
      <c r="D46" s="5"/>
      <c r="E46" s="6" t="s">
        <v>22</v>
      </c>
    </row>
    <row r="47" spans="1:5">
      <c r="A47" s="5"/>
      <c r="B47" s="37" t="s">
        <v>23</v>
      </c>
      <c r="C47" s="37"/>
      <c r="D47" s="37"/>
      <c r="E47" s="6" t="s">
        <v>24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2024-05-22T08:53:09Z</cp:lastPrinted>
  <dcterms:created xsi:type="dcterms:W3CDTF">2017-03-13T08:54:22Z</dcterms:created>
  <dcterms:modified xsi:type="dcterms:W3CDTF">2025-03-14T07:04:00Z</dcterms:modified>
</cp:coreProperties>
</file>