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0" r:id="rId1"/>
    <sheet name="3 кв" sheetId="19" r:id="rId2"/>
    <sheet name="2 кв" sheetId="18" r:id="rId3"/>
    <sheet name="1 кв" sheetId="17" r:id="rId4"/>
  </sheets>
  <calcPr calcId="125725" iterateDelta="1E-4"/>
</workbook>
</file>

<file path=xl/calcChain.xml><?xml version="1.0" encoding="utf-8"?>
<calcChain xmlns="http://schemas.openxmlformats.org/spreadsheetml/2006/main">
  <c r="E40" i="20"/>
  <c r="D14" l="1"/>
  <c r="E14"/>
  <c r="D23"/>
  <c r="E24"/>
  <c r="E16"/>
  <c r="E17"/>
  <c r="E18"/>
  <c r="E19"/>
  <c r="E20"/>
  <c r="E21"/>
  <c r="E22"/>
  <c r="E15"/>
  <c r="E12"/>
  <c r="E13"/>
  <c r="E11"/>
  <c r="E33" i="19"/>
  <c r="D14"/>
  <c r="D23"/>
  <c r="E24"/>
  <c r="E12"/>
  <c r="E13"/>
  <c r="E15"/>
  <c r="E16"/>
  <c r="E17"/>
  <c r="E18"/>
  <c r="E19"/>
  <c r="E20"/>
  <c r="E21"/>
  <c r="E22"/>
  <c r="E11"/>
  <c r="E32" i="18"/>
  <c r="E12"/>
  <c r="E13"/>
  <c r="E14"/>
  <c r="E15"/>
  <c r="E16"/>
  <c r="E17"/>
  <c r="E18"/>
  <c r="E19"/>
  <c r="E20"/>
  <c r="E21"/>
  <c r="E22"/>
  <c r="E23"/>
  <c r="E24"/>
  <c r="E11"/>
  <c r="E12" i="17"/>
  <c r="E13"/>
  <c r="E15"/>
  <c r="E16"/>
  <c r="E17"/>
  <c r="E18"/>
  <c r="E19"/>
  <c r="E20"/>
  <c r="E21"/>
  <c r="E22"/>
  <c r="E24"/>
  <c r="E11"/>
  <c r="E23"/>
  <c r="E30" s="1"/>
  <c r="E14"/>
</calcChain>
</file>

<file path=xl/sharedStrings.xml><?xml version="1.0" encoding="utf-8"?>
<sst xmlns="http://schemas.openxmlformats.org/spreadsheetml/2006/main" count="432" uniqueCount="80">
  <si>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</si>
  <si>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</si>
  <si>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</si>
  <si>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</si>
  <si>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</si>
  <si>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</si>
  <si>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</si>
  <si>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</si>
  <si>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</si>
  <si>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</si>
  <si>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</si>
  <si>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</si>
  <si>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</si>
  <si>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</si>
  <si>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</si>
  <si>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</si>
  <si>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</si>
  <si>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</si>
  <si>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</si>
  <si>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</si>
  <si>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</si>
  <si>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</si>
  <si>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</si>
  <si>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</si>
  <si>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</si>
  <si>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</si>
  <si>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</si>
  <si>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</si>
  <si>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</si>
  <si>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</si>
  <si>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по содержанию мусоропровода</t>
  </si>
  <si>
    <t>Техобслуживание лифтов</t>
  </si>
  <si>
    <t>Техническое освидетельствование лифтов</t>
  </si>
  <si>
    <t>Работы по содержанию помещений входящих в состав общего имущества МКД</t>
  </si>
  <si>
    <t>1. Исполнителем предъявлены к приемке следующие оказанные на основании договора подряда №80у от 31.08.2015 г. услуги и выполненные работы по содержанию и текущему ремонту общего имущества в МКД расположенного по адресу Ленина 74/15</t>
  </si>
  <si>
    <t>по графику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</si>
  <si>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74/15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</si>
  <si>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понедельник, суббота, покос по графику</t>
  </si>
  <si>
    <t>Генеральный директор ООО УК "Авантаж"</t>
  </si>
  <si>
    <t>Электроснабжение СОИ</t>
  </si>
  <si>
    <t>руб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</si>
  <si>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</si>
  <si>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</si>
  <si>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</si>
  <si>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</si>
  <si>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</si>
  <si>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</si>
  <si>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</si>
  <si>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</si>
  <si>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</si>
  <si>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</si>
  <si>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Ремонт крана в подвале</t>
  </si>
  <si>
    <t>Замена кранов</t>
  </si>
  <si>
    <t>январь</t>
  </si>
  <si>
    <t>февраль</t>
  </si>
  <si>
    <t>март</t>
  </si>
  <si>
    <t>2. Всего за период с 01.01.2024 г по 31.03.2024 г. выполнено работ (оказанно услуг) на общую сумму 252338 (двести пятьдесят две тысячи триста тридцать восемь) рублей 72 коп.</t>
  </si>
  <si>
    <t>"01"июля 2024 г</t>
  </si>
  <si>
    <t>Ремонт крана в подвале,трубы</t>
  </si>
  <si>
    <t>Ремонт крана в подъезде</t>
  </si>
  <si>
    <t>май</t>
  </si>
  <si>
    <t>июль</t>
  </si>
  <si>
    <t>2. Всего за период с 01.01.2024 г по 30.06.2024 г. выполнено работ (оказанно услуг) на общую сумму 469454 (четыреста шестьдесят девять тысяч четыреста пятьдесят четыре) рубля 53 коп.</t>
  </si>
  <si>
    <t>"01" октября 2024 г</t>
  </si>
  <si>
    <t>Ефимова Т.И</t>
  </si>
  <si>
    <t>Сварка труб</t>
  </si>
  <si>
    <t>сентябрь</t>
  </si>
  <si>
    <t>2. Всего за период с 01.01.2024 г по 30.09.2024 г. выполнено работ (оказанно услуг) на общую сумму 690942 (шестьсот девяносто тысяч девятьсот сорок два) рубля 56 коп.</t>
  </si>
  <si>
    <t>"01" января 2025 г</t>
  </si>
  <si>
    <t>Замена трубы</t>
  </si>
  <si>
    <t>Сварка труб на техэтаже</t>
  </si>
  <si>
    <t>Замена крана на тех этаже</t>
  </si>
  <si>
    <t>Сварка труб в подвале</t>
  </si>
  <si>
    <t>Замена кранов в подвале</t>
  </si>
  <si>
    <t>октябрь</t>
  </si>
  <si>
    <t>ноябрь</t>
  </si>
  <si>
    <t>декабрь</t>
  </si>
  <si>
    <t>Герметизация межпанельного шва</t>
  </si>
  <si>
    <t>Гидроизоляция фасада</t>
  </si>
  <si>
    <t>2. Всего за период с 01.01.2024 г по 31.12.2024 г. выполнено работ (оказанно услуг) на общую сумму 977940 (девятьсот семьдесят семь тысяч девятьсот сорок) рублей 02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</si>
</sst>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10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tabSelected="1" workbookViewId="0">
      <selection activeCell="E26" sqref="E26:E39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0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68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36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34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3401.2</v>
      </c>
    </row>
    <row r="10" spans="1:7" ht="75">
      <c r="A10" s="12" t="s">
        <v>3</v>
      </c>
      <c r="B10" s="13" t="s">
        <v>4</v>
      </c>
      <c r="C10" s="13" t="s">
        <v>5</v>
      </c>
      <c r="D10" s="14" t="s">
        <v>6</v>
      </c>
      <c r="E10" s="15" t="s">
        <v>7</v>
      </c>
    </row>
    <row r="11" spans="1:7" ht="45.75" customHeight="1">
      <c r="A11" s="16" t="s">
        <v>28</v>
      </c>
      <c r="B11" s="7" t="s">
        <v>8</v>
      </c>
      <c r="C11" s="7" t="s">
        <v>9</v>
      </c>
      <c r="D11" s="8">
        <v>0.4</v>
      </c>
      <c r="E11" s="17">
        <f>D11*$G$9*12</f>
        <v>16325.76</v>
      </c>
    </row>
    <row r="12" spans="1:7" ht="54.75" customHeight="1">
      <c r="A12" s="18" t="s">
        <v>27</v>
      </c>
      <c r="B12" s="7" t="s">
        <v>8</v>
      </c>
      <c r="C12" s="7" t="s">
        <v>9</v>
      </c>
      <c r="D12" s="8">
        <v>0.77</v>
      </c>
      <c r="E12" s="17">
        <f t="shared" ref="E12:E13" si="0">D12*$G$9*12</f>
        <v>31427.088</v>
      </c>
    </row>
    <row r="13" spans="1:7" ht="38.25">
      <c r="A13" s="18" t="s">
        <v>26</v>
      </c>
      <c r="B13" s="7" t="s">
        <v>8</v>
      </c>
      <c r="C13" s="7" t="s">
        <v>9</v>
      </c>
      <c r="D13" s="8">
        <v>1.08</v>
      </c>
      <c r="E13" s="17">
        <f t="shared" si="0"/>
        <v>44079.551999999996</v>
      </c>
    </row>
    <row r="14" spans="1:7">
      <c r="A14" s="19" t="s">
        <v>11</v>
      </c>
      <c r="B14" s="7" t="s">
        <v>35</v>
      </c>
      <c r="C14" s="7" t="s">
        <v>9</v>
      </c>
      <c r="D14" s="27">
        <f>E14/12/G9</f>
        <v>6.7035164059743621E-2</v>
      </c>
      <c r="E14" s="33">
        <f>250+2486</f>
        <v>2736</v>
      </c>
      <c r="G14" s="11"/>
    </row>
    <row r="15" spans="1:7" ht="39.75" customHeight="1">
      <c r="A15" s="19" t="s">
        <v>10</v>
      </c>
      <c r="B15" s="7" t="s">
        <v>37</v>
      </c>
      <c r="C15" s="7" t="s">
        <v>9</v>
      </c>
      <c r="D15" s="7">
        <v>2.69</v>
      </c>
      <c r="E15" s="17">
        <f>D15*$G$9*12</f>
        <v>109790.73599999999</v>
      </c>
    </row>
    <row r="16" spans="1:7">
      <c r="A16" s="19" t="s">
        <v>29</v>
      </c>
      <c r="B16" s="7" t="s">
        <v>8</v>
      </c>
      <c r="C16" s="7" t="s">
        <v>9</v>
      </c>
      <c r="D16" s="8">
        <v>3.98</v>
      </c>
      <c r="E16" s="17">
        <f t="shared" ref="E16:E22" si="1">D16*$G$9*12</f>
        <v>162441.31200000001</v>
      </c>
    </row>
    <row r="17" spans="1:8">
      <c r="A17" s="18" t="s">
        <v>30</v>
      </c>
      <c r="B17" s="7" t="s">
        <v>35</v>
      </c>
      <c r="C17" s="7" t="s">
        <v>9</v>
      </c>
      <c r="D17" s="8">
        <v>1.93</v>
      </c>
      <c r="E17" s="17">
        <f t="shared" si="1"/>
        <v>78771.792000000001</v>
      </c>
    </row>
    <row r="18" spans="1:8" ht="25.5">
      <c r="A18" s="19" t="s">
        <v>12</v>
      </c>
      <c r="B18" s="7" t="s">
        <v>13</v>
      </c>
      <c r="C18" s="7" t="s">
        <v>9</v>
      </c>
      <c r="D18" s="8">
        <v>0.98</v>
      </c>
      <c r="E18" s="17">
        <f t="shared" si="1"/>
        <v>39998.112000000001</v>
      </c>
    </row>
    <row r="19" spans="1:8" ht="25.5">
      <c r="A19" s="19" t="s">
        <v>14</v>
      </c>
      <c r="B19" s="7" t="s">
        <v>13</v>
      </c>
      <c r="C19" s="7" t="s">
        <v>9</v>
      </c>
      <c r="D19" s="9">
        <v>0.61</v>
      </c>
      <c r="E19" s="17">
        <f t="shared" si="1"/>
        <v>24896.784</v>
      </c>
    </row>
    <row r="20" spans="1:8" ht="25.5">
      <c r="A20" s="19" t="s">
        <v>15</v>
      </c>
      <c r="B20" s="7" t="s">
        <v>13</v>
      </c>
      <c r="C20" s="7" t="s">
        <v>9</v>
      </c>
      <c r="D20" s="7">
        <v>0.35</v>
      </c>
      <c r="E20" s="17">
        <f t="shared" si="1"/>
        <v>14285.039999999997</v>
      </c>
    </row>
    <row r="21" spans="1:8" ht="20.25" customHeight="1">
      <c r="A21" s="19" t="s">
        <v>16</v>
      </c>
      <c r="B21" s="7" t="s">
        <v>8</v>
      </c>
      <c r="C21" s="7" t="s">
        <v>9</v>
      </c>
      <c r="D21" s="7">
        <v>1.98</v>
      </c>
      <c r="E21" s="17">
        <f t="shared" si="1"/>
        <v>80812.511999999988</v>
      </c>
    </row>
    <row r="22" spans="1:8">
      <c r="A22" s="18" t="s">
        <v>31</v>
      </c>
      <c r="B22" s="7" t="s">
        <v>8</v>
      </c>
      <c r="C22" s="7" t="s">
        <v>9</v>
      </c>
      <c r="D22" s="7">
        <v>3</v>
      </c>
      <c r="E22" s="17">
        <f t="shared" si="1"/>
        <v>122443.19999999998</v>
      </c>
      <c r="G22" s="11"/>
      <c r="H22" s="11"/>
    </row>
    <row r="23" spans="1:8" ht="16.5" customHeight="1">
      <c r="A23" s="18" t="s">
        <v>32</v>
      </c>
      <c r="B23" s="7" t="s">
        <v>8</v>
      </c>
      <c r="C23" s="7" t="s">
        <v>9</v>
      </c>
      <c r="D23" s="29">
        <f>E23/12/G9</f>
        <v>0.16557881532008312</v>
      </c>
      <c r="E23" s="33">
        <v>6758</v>
      </c>
      <c r="G23" s="11"/>
      <c r="H23" s="11"/>
    </row>
    <row r="24" spans="1:8" ht="38.25">
      <c r="A24" s="18" t="s">
        <v>33</v>
      </c>
      <c r="B24" s="7" t="s">
        <v>8</v>
      </c>
      <c r="C24" s="7" t="s">
        <v>9</v>
      </c>
      <c r="D24" s="7">
        <v>1.27</v>
      </c>
      <c r="E24" s="17">
        <f>D24*$G$9*12</f>
        <v>51834.287999999993</v>
      </c>
      <c r="G24" s="11"/>
      <c r="H24" s="11"/>
    </row>
    <row r="25" spans="1:8">
      <c r="A25" s="26" t="s">
        <v>39</v>
      </c>
      <c r="B25" s="24" t="s">
        <v>41</v>
      </c>
      <c r="C25" s="24" t="s">
        <v>40</v>
      </c>
      <c r="D25" s="24" t="s">
        <v>44</v>
      </c>
      <c r="E25" s="17">
        <v>68443.839999999997</v>
      </c>
      <c r="G25" s="11"/>
      <c r="H25" s="11"/>
    </row>
    <row r="26" spans="1:8">
      <c r="A26" s="26" t="s">
        <v>50</v>
      </c>
      <c r="B26" s="24" t="s">
        <v>53</v>
      </c>
      <c r="C26" s="24" t="s">
        <v>40</v>
      </c>
      <c r="D26" s="24" t="s">
        <v>45</v>
      </c>
      <c r="E26" s="25">
        <v>19319</v>
      </c>
      <c r="G26" s="11"/>
      <c r="H26" s="11"/>
    </row>
    <row r="27" spans="1:8">
      <c r="A27" s="26" t="s">
        <v>51</v>
      </c>
      <c r="B27" s="24" t="s">
        <v>53</v>
      </c>
      <c r="C27" s="24" t="s">
        <v>40</v>
      </c>
      <c r="D27" s="24" t="s">
        <v>45</v>
      </c>
      <c r="E27" s="25">
        <v>3465</v>
      </c>
      <c r="G27" s="11"/>
      <c r="H27" s="11"/>
    </row>
    <row r="28" spans="1:8">
      <c r="A28" s="26" t="s">
        <v>50</v>
      </c>
      <c r="B28" s="24" t="s">
        <v>54</v>
      </c>
      <c r="C28" s="24" t="s">
        <v>40</v>
      </c>
      <c r="D28" s="24" t="s">
        <v>45</v>
      </c>
      <c r="E28" s="25">
        <v>12440</v>
      </c>
      <c r="G28" s="11"/>
      <c r="H28" s="11"/>
    </row>
    <row r="29" spans="1:8">
      <c r="A29" s="26" t="s">
        <v>52</v>
      </c>
      <c r="B29" s="24" t="s">
        <v>55</v>
      </c>
      <c r="C29" s="24" t="s">
        <v>40</v>
      </c>
      <c r="D29" s="24" t="s">
        <v>45</v>
      </c>
      <c r="E29" s="25">
        <v>2482</v>
      </c>
      <c r="G29" s="11"/>
      <c r="H29" s="11"/>
    </row>
    <row r="30" spans="1:8">
      <c r="A30" s="26" t="s">
        <v>58</v>
      </c>
      <c r="B30" s="24" t="s">
        <v>60</v>
      </c>
      <c r="C30" s="24" t="s">
        <v>40</v>
      </c>
      <c r="D30" s="24" t="s">
        <v>45</v>
      </c>
      <c r="E30" s="25">
        <v>5313</v>
      </c>
      <c r="G30" s="11"/>
      <c r="H30" s="11"/>
    </row>
    <row r="31" spans="1:8">
      <c r="A31" s="26" t="s">
        <v>59</v>
      </c>
      <c r="B31" s="24" t="s">
        <v>61</v>
      </c>
      <c r="C31" s="24" t="s">
        <v>40</v>
      </c>
      <c r="D31" s="24" t="s">
        <v>45</v>
      </c>
      <c r="E31" s="25">
        <v>1608</v>
      </c>
      <c r="G31" s="11"/>
      <c r="H31" s="11"/>
    </row>
    <row r="32" spans="1:8">
      <c r="A32" s="26" t="s">
        <v>65</v>
      </c>
      <c r="B32" s="24" t="s">
        <v>66</v>
      </c>
      <c r="C32" s="24" t="s">
        <v>40</v>
      </c>
      <c r="D32" s="24" t="s">
        <v>45</v>
      </c>
      <c r="E32" s="25">
        <v>1790</v>
      </c>
      <c r="G32" s="11"/>
      <c r="H32" s="11"/>
    </row>
    <row r="33" spans="1:8">
      <c r="A33" s="26" t="s">
        <v>69</v>
      </c>
      <c r="B33" s="24" t="s">
        <v>74</v>
      </c>
      <c r="C33" s="24" t="s">
        <v>40</v>
      </c>
      <c r="D33" s="24" t="s">
        <v>45</v>
      </c>
      <c r="E33" s="25">
        <v>3035</v>
      </c>
      <c r="G33" s="11"/>
      <c r="H33" s="11"/>
    </row>
    <row r="34" spans="1:8">
      <c r="A34" s="26" t="s">
        <v>70</v>
      </c>
      <c r="B34" s="24" t="s">
        <v>74</v>
      </c>
      <c r="C34" s="24" t="s">
        <v>40</v>
      </c>
      <c r="D34" s="24" t="s">
        <v>45</v>
      </c>
      <c r="E34" s="25">
        <v>2898</v>
      </c>
      <c r="G34" s="11"/>
      <c r="H34" s="11"/>
    </row>
    <row r="35" spans="1:8">
      <c r="A35" s="26" t="s">
        <v>71</v>
      </c>
      <c r="B35" s="24" t="s">
        <v>74</v>
      </c>
      <c r="C35" s="24" t="s">
        <v>40</v>
      </c>
      <c r="D35" s="24" t="s">
        <v>45</v>
      </c>
      <c r="E35" s="25">
        <v>1990</v>
      </c>
      <c r="G35" s="11"/>
      <c r="H35" s="11"/>
    </row>
    <row r="36" spans="1:8">
      <c r="A36" s="26" t="s">
        <v>72</v>
      </c>
      <c r="B36" s="24" t="s">
        <v>75</v>
      </c>
      <c r="C36" s="24" t="s">
        <v>40</v>
      </c>
      <c r="D36" s="24" t="s">
        <v>45</v>
      </c>
      <c r="E36" s="25">
        <v>6216</v>
      </c>
      <c r="G36" s="11"/>
      <c r="H36" s="11"/>
    </row>
    <row r="37" spans="1:8">
      <c r="A37" s="26" t="s">
        <v>73</v>
      </c>
      <c r="B37" s="24" t="s">
        <v>76</v>
      </c>
      <c r="C37" s="24" t="s">
        <v>40</v>
      </c>
      <c r="D37" s="24" t="s">
        <v>45</v>
      </c>
      <c r="E37" s="25">
        <v>10050</v>
      </c>
      <c r="G37" s="11"/>
      <c r="H37" s="11"/>
    </row>
    <row r="38" spans="1:8">
      <c r="A38" s="26" t="s">
        <v>77</v>
      </c>
      <c r="B38" s="24" t="s">
        <v>66</v>
      </c>
      <c r="C38" s="24" t="s">
        <v>40</v>
      </c>
      <c r="D38" s="24" t="s">
        <v>45</v>
      </c>
      <c r="E38" s="25">
        <v>22290</v>
      </c>
      <c r="G38" s="11"/>
      <c r="H38" s="11"/>
    </row>
    <row r="39" spans="1:8">
      <c r="A39" s="26" t="s">
        <v>78</v>
      </c>
      <c r="B39" s="24" t="s">
        <v>76</v>
      </c>
      <c r="C39" s="24" t="s">
        <v>40</v>
      </c>
      <c r="D39" s="24" t="s">
        <v>45</v>
      </c>
      <c r="E39" s="25">
        <v>30000</v>
      </c>
      <c r="G39" s="11"/>
      <c r="H39" s="11"/>
    </row>
    <row r="40" spans="1:8" ht="19.5" thickBot="1">
      <c r="A40" s="20" t="s">
        <v>17</v>
      </c>
      <c r="B40" s="21"/>
      <c r="C40" s="21"/>
      <c r="D40" s="22"/>
      <c r="E40" s="23">
        <f>SUM(E11:E39)</f>
        <v>977940.01599999983</v>
      </c>
      <c r="G40" s="11"/>
      <c r="H40" s="11"/>
    </row>
    <row r="41" spans="1:8">
      <c r="A41" s="5"/>
      <c r="B41" s="5"/>
      <c r="C41" s="5"/>
      <c r="D41" s="5"/>
      <c r="E41" s="6"/>
    </row>
    <row r="42" spans="1:8" ht="33" customHeight="1">
      <c r="A42" s="34" t="s">
        <v>79</v>
      </c>
      <c r="B42" s="34"/>
      <c r="C42" s="34"/>
      <c r="D42" s="34"/>
      <c r="E42" s="34"/>
    </row>
    <row r="43" spans="1:8">
      <c r="A43" s="5"/>
      <c r="B43" s="5"/>
      <c r="C43" s="5"/>
      <c r="D43" s="5"/>
      <c r="E43" s="6"/>
    </row>
    <row r="44" spans="1:8" ht="15" customHeight="1">
      <c r="A44" s="34" t="s">
        <v>42</v>
      </c>
      <c r="B44" s="34"/>
      <c r="C44" s="34"/>
      <c r="D44" s="34"/>
      <c r="E44" s="34"/>
    </row>
    <row r="45" spans="1:8">
      <c r="A45" s="5"/>
      <c r="B45" s="5"/>
      <c r="C45" s="5"/>
      <c r="D45" s="5"/>
      <c r="E45" s="6"/>
    </row>
    <row r="46" spans="1:8">
      <c r="A46" s="35" t="s">
        <v>43</v>
      </c>
      <c r="B46" s="35"/>
      <c r="C46" s="35"/>
      <c r="D46" s="35"/>
      <c r="E46" s="35"/>
    </row>
    <row r="47" spans="1:8">
      <c r="A47" s="5"/>
      <c r="B47" s="5"/>
      <c r="C47" s="5"/>
      <c r="D47" s="5"/>
      <c r="E47" s="6"/>
    </row>
    <row r="48" spans="1:8" ht="33" customHeight="1">
      <c r="A48" s="34" t="s">
        <v>18</v>
      </c>
      <c r="B48" s="34"/>
      <c r="C48" s="34"/>
      <c r="D48" s="34"/>
      <c r="E48" s="34"/>
    </row>
    <row r="49" spans="1:5">
      <c r="A49" s="5"/>
      <c r="B49" s="5"/>
      <c r="C49" s="5"/>
      <c r="D49" s="5"/>
      <c r="E49" s="6"/>
    </row>
    <row r="50" spans="1:5">
      <c r="A50" s="5"/>
      <c r="B50" s="5"/>
      <c r="C50" s="5"/>
      <c r="D50" s="5"/>
      <c r="E50" s="6"/>
    </row>
    <row r="51" spans="1:5">
      <c r="A51" s="36" t="s">
        <v>19</v>
      </c>
      <c r="B51" s="36"/>
      <c r="C51" s="36"/>
      <c r="D51" s="36"/>
      <c r="E51" s="36"/>
    </row>
    <row r="52" spans="1:5">
      <c r="A52" s="5"/>
      <c r="B52" s="5"/>
      <c r="C52" s="5"/>
      <c r="D52" s="5"/>
      <c r="E52" s="6"/>
    </row>
    <row r="53" spans="1:5">
      <c r="A53" s="5" t="s">
        <v>46</v>
      </c>
      <c r="B53" s="5" t="s">
        <v>47</v>
      </c>
      <c r="C53" s="5"/>
      <c r="D53" s="5"/>
      <c r="E53" s="6" t="s">
        <v>22</v>
      </c>
    </row>
    <row r="54" spans="1:5">
      <c r="A54" s="5"/>
      <c r="B54" s="5"/>
      <c r="C54" s="5"/>
      <c r="D54" s="5"/>
      <c r="E54" s="6" t="s">
        <v>24</v>
      </c>
    </row>
    <row r="55" spans="1:5">
      <c r="A55" s="5"/>
      <c r="B55" s="5"/>
      <c r="C55" s="5"/>
      <c r="D55" s="5"/>
      <c r="E55" s="6"/>
    </row>
    <row r="56" spans="1:5">
      <c r="A56" s="5" t="s">
        <v>20</v>
      </c>
      <c r="B56" s="5" t="s">
        <v>38</v>
      </c>
      <c r="C56" s="5"/>
      <c r="D56" s="5"/>
    </row>
    <row r="57" spans="1:5">
      <c r="A57" s="5"/>
      <c r="B57" s="35" t="s">
        <v>64</v>
      </c>
      <c r="C57" s="35"/>
      <c r="D57" s="35"/>
      <c r="E57" s="6" t="s">
        <v>22</v>
      </c>
    </row>
    <row r="58" spans="1:5">
      <c r="A58" s="5"/>
      <c r="B58" s="5"/>
      <c r="C58" s="5"/>
      <c r="D58" s="5"/>
      <c r="E58" s="6" t="s">
        <v>24</v>
      </c>
    </row>
    <row r="59" spans="1:5">
      <c r="A59" s="5"/>
      <c r="B59" s="5"/>
      <c r="C59" s="5"/>
      <c r="D59" s="5"/>
      <c r="E59" s="6"/>
    </row>
    <row r="60" spans="1:5">
      <c r="A60" s="5" t="s">
        <v>25</v>
      </c>
      <c r="B60" s="5" t="s">
        <v>21</v>
      </c>
      <c r="C60" s="5"/>
      <c r="D60" s="5"/>
      <c r="E60" s="6" t="s">
        <v>22</v>
      </c>
    </row>
    <row r="61" spans="1:5">
      <c r="A61" s="5"/>
      <c r="B61" s="37" t="s">
        <v>23</v>
      </c>
      <c r="C61" s="37"/>
      <c r="D61" s="37"/>
      <c r="E61" s="6" t="s">
        <v>24</v>
      </c>
    </row>
    <row r="62" spans="1:5">
      <c r="A62" s="5"/>
      <c r="B62" s="5"/>
      <c r="C62" s="5"/>
      <c r="D62" s="5"/>
      <c r="E62" s="6"/>
    </row>
  </sheetData>
  <mergeCells count="12">
    <mergeCell ref="B61:D61"/>
    <mergeCell ref="A1:E1"/>
    <mergeCell ref="A2:E2"/>
    <mergeCell ref="D4:E4"/>
    <mergeCell ref="A6:E6"/>
    <mergeCell ref="A8:E8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5"/>
  <sheetViews>
    <sheetView topLeftCell="A31" workbookViewId="0">
      <selection activeCell="A36" sqref="A36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0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40" t="s">
        <v>63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36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34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3401.2</v>
      </c>
    </row>
    <row r="10" spans="1:7" ht="75">
      <c r="A10" s="12" t="s">
        <v>3</v>
      </c>
      <c r="B10" s="13" t="s">
        <v>4</v>
      </c>
      <c r="C10" s="13" t="s">
        <v>5</v>
      </c>
      <c r="D10" s="14" t="s">
        <v>6</v>
      </c>
      <c r="E10" s="15" t="s">
        <v>7</v>
      </c>
    </row>
    <row r="11" spans="1:7" ht="45.75" customHeight="1">
      <c r="A11" s="16" t="s">
        <v>28</v>
      </c>
      <c r="B11" s="7" t="s">
        <v>8</v>
      </c>
      <c r="C11" s="7" t="s">
        <v>9</v>
      </c>
      <c r="D11" s="8">
        <v>0.4</v>
      </c>
      <c r="E11" s="17">
        <f>D11*$G$9*9</f>
        <v>12244.32</v>
      </c>
    </row>
    <row r="12" spans="1:7" ht="54.75" customHeight="1">
      <c r="A12" s="18" t="s">
        <v>27</v>
      </c>
      <c r="B12" s="7" t="s">
        <v>8</v>
      </c>
      <c r="C12" s="7" t="s">
        <v>9</v>
      </c>
      <c r="D12" s="8">
        <v>0.77</v>
      </c>
      <c r="E12" s="17">
        <f t="shared" ref="E12:E24" si="0">D12*$G$9*9</f>
        <v>23570.315999999999</v>
      </c>
    </row>
    <row r="13" spans="1:7" ht="38.25">
      <c r="A13" s="18" t="s">
        <v>26</v>
      </c>
      <c r="B13" s="7" t="s">
        <v>8</v>
      </c>
      <c r="C13" s="7" t="s">
        <v>9</v>
      </c>
      <c r="D13" s="8">
        <v>1.08</v>
      </c>
      <c r="E13" s="17">
        <f t="shared" si="0"/>
        <v>33059.663999999997</v>
      </c>
    </row>
    <row r="14" spans="1:7">
      <c r="A14" s="19" t="s">
        <v>11</v>
      </c>
      <c r="B14" s="7" t="s">
        <v>35</v>
      </c>
      <c r="C14" s="7" t="s">
        <v>9</v>
      </c>
      <c r="D14" s="27">
        <f>E14/9/G9</f>
        <v>5.906412115985208E-2</v>
      </c>
      <c r="E14" s="17">
        <v>1808</v>
      </c>
      <c r="G14" s="11"/>
    </row>
    <row r="15" spans="1:7" ht="39.75" customHeight="1">
      <c r="A15" s="19" t="s">
        <v>10</v>
      </c>
      <c r="B15" s="7" t="s">
        <v>37</v>
      </c>
      <c r="C15" s="7" t="s">
        <v>9</v>
      </c>
      <c r="D15" s="7">
        <v>2.69</v>
      </c>
      <c r="E15" s="17">
        <f t="shared" si="0"/>
        <v>82343.051999999996</v>
      </c>
    </row>
    <row r="16" spans="1:7">
      <c r="A16" s="19" t="s">
        <v>29</v>
      </c>
      <c r="B16" s="7" t="s">
        <v>8</v>
      </c>
      <c r="C16" s="7" t="s">
        <v>9</v>
      </c>
      <c r="D16" s="8">
        <v>3.98</v>
      </c>
      <c r="E16" s="17">
        <f t="shared" si="0"/>
        <v>121830.984</v>
      </c>
    </row>
    <row r="17" spans="1:8">
      <c r="A17" s="18" t="s">
        <v>30</v>
      </c>
      <c r="B17" s="7" t="s">
        <v>35</v>
      </c>
      <c r="C17" s="7" t="s">
        <v>9</v>
      </c>
      <c r="D17" s="8">
        <v>1.93</v>
      </c>
      <c r="E17" s="17">
        <f t="shared" si="0"/>
        <v>59078.843999999997</v>
      </c>
    </row>
    <row r="18" spans="1:8" ht="25.5">
      <c r="A18" s="19" t="s">
        <v>12</v>
      </c>
      <c r="B18" s="7" t="s">
        <v>13</v>
      </c>
      <c r="C18" s="7" t="s">
        <v>9</v>
      </c>
      <c r="D18" s="8">
        <v>0.98</v>
      </c>
      <c r="E18" s="17">
        <f t="shared" si="0"/>
        <v>29998.583999999999</v>
      </c>
    </row>
    <row r="19" spans="1:8" ht="25.5">
      <c r="A19" s="19" t="s">
        <v>14</v>
      </c>
      <c r="B19" s="7" t="s">
        <v>13</v>
      </c>
      <c r="C19" s="7" t="s">
        <v>9</v>
      </c>
      <c r="D19" s="9">
        <v>0.61</v>
      </c>
      <c r="E19" s="17">
        <f t="shared" si="0"/>
        <v>18672.588</v>
      </c>
    </row>
    <row r="20" spans="1:8" ht="25.5">
      <c r="A20" s="19" t="s">
        <v>15</v>
      </c>
      <c r="B20" s="7" t="s">
        <v>13</v>
      </c>
      <c r="C20" s="7" t="s">
        <v>9</v>
      </c>
      <c r="D20" s="7">
        <v>0.35</v>
      </c>
      <c r="E20" s="17">
        <f t="shared" si="0"/>
        <v>10713.779999999999</v>
      </c>
    </row>
    <row r="21" spans="1:8" ht="20.25" customHeight="1">
      <c r="A21" s="19" t="s">
        <v>16</v>
      </c>
      <c r="B21" s="7" t="s">
        <v>8</v>
      </c>
      <c r="C21" s="7" t="s">
        <v>9</v>
      </c>
      <c r="D21" s="7">
        <v>1.98</v>
      </c>
      <c r="E21" s="17">
        <f t="shared" si="0"/>
        <v>60609.383999999991</v>
      </c>
    </row>
    <row r="22" spans="1:8">
      <c r="A22" s="18" t="s">
        <v>31</v>
      </c>
      <c r="B22" s="7" t="s">
        <v>8</v>
      </c>
      <c r="C22" s="7" t="s">
        <v>9</v>
      </c>
      <c r="D22" s="7">
        <v>3</v>
      </c>
      <c r="E22" s="17">
        <f t="shared" si="0"/>
        <v>91832.4</v>
      </c>
      <c r="G22" s="11"/>
      <c r="H22" s="11"/>
    </row>
    <row r="23" spans="1:8" ht="16.5" customHeight="1">
      <c r="A23" s="18" t="s">
        <v>32</v>
      </c>
      <c r="B23" s="7" t="s">
        <v>8</v>
      </c>
      <c r="C23" s="7" t="s">
        <v>9</v>
      </c>
      <c r="D23" s="29">
        <f>E23/9/G9</f>
        <v>0.22077175376011082</v>
      </c>
      <c r="E23" s="17">
        <v>6758</v>
      </c>
      <c r="G23" s="11"/>
      <c r="H23" s="11"/>
    </row>
    <row r="24" spans="1:8" ht="38.25">
      <c r="A24" s="18" t="s">
        <v>33</v>
      </c>
      <c r="B24" s="7" t="s">
        <v>8</v>
      </c>
      <c r="C24" s="7" t="s">
        <v>9</v>
      </c>
      <c r="D24" s="7">
        <v>1.27</v>
      </c>
      <c r="E24" s="17">
        <f t="shared" si="0"/>
        <v>38875.715999999993</v>
      </c>
      <c r="G24" s="11"/>
      <c r="H24" s="11"/>
    </row>
    <row r="25" spans="1:8">
      <c r="A25" s="26" t="s">
        <v>39</v>
      </c>
      <c r="B25" s="24" t="s">
        <v>41</v>
      </c>
      <c r="C25" s="24" t="s">
        <v>40</v>
      </c>
      <c r="D25" s="24" t="s">
        <v>44</v>
      </c>
      <c r="E25" s="17">
        <v>53129.93</v>
      </c>
      <c r="G25" s="11"/>
      <c r="H25" s="11"/>
    </row>
    <row r="26" spans="1:8">
      <c r="A26" s="26" t="s">
        <v>50</v>
      </c>
      <c r="B26" s="24" t="s">
        <v>53</v>
      </c>
      <c r="C26" s="24" t="s">
        <v>40</v>
      </c>
      <c r="D26" s="24" t="s">
        <v>45</v>
      </c>
      <c r="E26" s="25">
        <v>19319</v>
      </c>
      <c r="G26" s="11"/>
      <c r="H26" s="11"/>
    </row>
    <row r="27" spans="1:8">
      <c r="A27" s="26" t="s">
        <v>51</v>
      </c>
      <c r="B27" s="24" t="s">
        <v>53</v>
      </c>
      <c r="C27" s="24" t="s">
        <v>40</v>
      </c>
      <c r="D27" s="24" t="s">
        <v>45</v>
      </c>
      <c r="E27" s="25">
        <v>3465</v>
      </c>
      <c r="G27" s="11"/>
      <c r="H27" s="11"/>
    </row>
    <row r="28" spans="1:8">
      <c r="A28" s="26" t="s">
        <v>50</v>
      </c>
      <c r="B28" s="24" t="s">
        <v>54</v>
      </c>
      <c r="C28" s="24" t="s">
        <v>40</v>
      </c>
      <c r="D28" s="24" t="s">
        <v>45</v>
      </c>
      <c r="E28" s="25">
        <v>12440</v>
      </c>
      <c r="G28" s="11"/>
      <c r="H28" s="11"/>
    </row>
    <row r="29" spans="1:8">
      <c r="A29" s="26" t="s">
        <v>52</v>
      </c>
      <c r="B29" s="24" t="s">
        <v>55</v>
      </c>
      <c r="C29" s="24" t="s">
        <v>40</v>
      </c>
      <c r="D29" s="24" t="s">
        <v>45</v>
      </c>
      <c r="E29" s="25">
        <v>2482</v>
      </c>
      <c r="G29" s="11"/>
      <c r="H29" s="11"/>
    </row>
    <row r="30" spans="1:8">
      <c r="A30" s="26" t="s">
        <v>58</v>
      </c>
      <c r="B30" s="24" t="s">
        <v>60</v>
      </c>
      <c r="C30" s="24" t="s">
        <v>40</v>
      </c>
      <c r="D30" s="24" t="s">
        <v>45</v>
      </c>
      <c r="E30" s="25">
        <v>5313</v>
      </c>
      <c r="G30" s="11"/>
      <c r="H30" s="11"/>
    </row>
    <row r="31" spans="1:8">
      <c r="A31" s="26" t="s">
        <v>59</v>
      </c>
      <c r="B31" s="24" t="s">
        <v>61</v>
      </c>
      <c r="C31" s="24" t="s">
        <v>40</v>
      </c>
      <c r="D31" s="24" t="s">
        <v>45</v>
      </c>
      <c r="E31" s="25">
        <v>1608</v>
      </c>
      <c r="G31" s="11"/>
      <c r="H31" s="11"/>
    </row>
    <row r="32" spans="1:8">
      <c r="A32" s="26" t="s">
        <v>65</v>
      </c>
      <c r="B32" s="24" t="s">
        <v>66</v>
      </c>
      <c r="C32" s="24" t="s">
        <v>40</v>
      </c>
      <c r="D32" s="24" t="s">
        <v>45</v>
      </c>
      <c r="E32" s="25">
        <v>1790</v>
      </c>
      <c r="G32" s="11"/>
      <c r="H32" s="11"/>
    </row>
    <row r="33" spans="1:8" ht="19.5" thickBot="1">
      <c r="A33" s="20" t="s">
        <v>17</v>
      </c>
      <c r="B33" s="21"/>
      <c r="C33" s="21"/>
      <c r="D33" s="22"/>
      <c r="E33" s="23">
        <f>SUM(E11:E32)</f>
        <v>690942.56200000003</v>
      </c>
      <c r="G33" s="11"/>
      <c r="H33" s="11"/>
    </row>
    <row r="34" spans="1:8">
      <c r="A34" s="5"/>
      <c r="B34" s="5"/>
      <c r="C34" s="5"/>
      <c r="D34" s="5"/>
      <c r="E34" s="6"/>
    </row>
    <row r="35" spans="1:8" ht="33" customHeight="1">
      <c r="A35" s="34" t="s">
        <v>67</v>
      </c>
      <c r="B35" s="34"/>
      <c r="C35" s="34"/>
      <c r="D35" s="34"/>
      <c r="E35" s="34"/>
    </row>
    <row r="36" spans="1:8">
      <c r="A36" s="5"/>
      <c r="B36" s="5"/>
      <c r="C36" s="5"/>
      <c r="D36" s="5"/>
      <c r="E36" s="6"/>
    </row>
    <row r="37" spans="1:8" ht="15" customHeight="1">
      <c r="A37" s="34" t="s">
        <v>42</v>
      </c>
      <c r="B37" s="34"/>
      <c r="C37" s="34"/>
      <c r="D37" s="34"/>
      <c r="E37" s="34"/>
    </row>
    <row r="38" spans="1:8">
      <c r="A38" s="5"/>
      <c r="B38" s="5"/>
      <c r="C38" s="5"/>
      <c r="D38" s="5"/>
      <c r="E38" s="6"/>
    </row>
    <row r="39" spans="1:8">
      <c r="A39" s="35" t="s">
        <v>43</v>
      </c>
      <c r="B39" s="35"/>
      <c r="C39" s="35"/>
      <c r="D39" s="35"/>
      <c r="E39" s="35"/>
    </row>
    <row r="40" spans="1:8">
      <c r="A40" s="5"/>
      <c r="B40" s="5"/>
      <c r="C40" s="5"/>
      <c r="D40" s="5"/>
      <c r="E40" s="6"/>
    </row>
    <row r="41" spans="1:8" ht="33" customHeight="1">
      <c r="A41" s="34" t="s">
        <v>18</v>
      </c>
      <c r="B41" s="34"/>
      <c r="C41" s="34"/>
      <c r="D41" s="34"/>
      <c r="E41" s="34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36" t="s">
        <v>19</v>
      </c>
      <c r="B44" s="36"/>
      <c r="C44" s="36"/>
      <c r="D44" s="36"/>
      <c r="E44" s="36"/>
    </row>
    <row r="45" spans="1:8">
      <c r="A45" s="5"/>
      <c r="B45" s="5"/>
      <c r="C45" s="5"/>
      <c r="D45" s="5"/>
      <c r="E45" s="6"/>
    </row>
    <row r="46" spans="1:8">
      <c r="A46" s="5" t="s">
        <v>46</v>
      </c>
      <c r="B46" s="5" t="s">
        <v>47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38</v>
      </c>
      <c r="C49" s="5"/>
      <c r="D49" s="5"/>
    </row>
    <row r="50" spans="1:5">
      <c r="A50" s="5"/>
      <c r="B50" s="35" t="s">
        <v>64</v>
      </c>
      <c r="C50" s="35"/>
      <c r="D50" s="35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7" t="s">
        <v>23</v>
      </c>
      <c r="C54" s="37"/>
      <c r="D54" s="37"/>
      <c r="E54" s="6" t="s">
        <v>24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6:E6"/>
    <mergeCell ref="A8:E8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topLeftCell="A19" workbookViewId="0">
      <selection activeCell="G34" sqref="G34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0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36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34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3401.2</v>
      </c>
    </row>
    <row r="10" spans="1:7" ht="75">
      <c r="A10" s="12" t="s">
        <v>3</v>
      </c>
      <c r="B10" s="13" t="s">
        <v>4</v>
      </c>
      <c r="C10" s="13" t="s">
        <v>5</v>
      </c>
      <c r="D10" s="14" t="s">
        <v>6</v>
      </c>
      <c r="E10" s="15" t="s">
        <v>7</v>
      </c>
    </row>
    <row r="11" spans="1:7" ht="45.75" customHeight="1">
      <c r="A11" s="16" t="s">
        <v>28</v>
      </c>
      <c r="B11" s="7" t="s">
        <v>8</v>
      </c>
      <c r="C11" s="7" t="s">
        <v>9</v>
      </c>
      <c r="D11" s="8">
        <v>0.4</v>
      </c>
      <c r="E11" s="17">
        <f>D11*$G$9*6</f>
        <v>8162.88</v>
      </c>
    </row>
    <row r="12" spans="1:7" ht="54.75" customHeight="1">
      <c r="A12" s="18" t="s">
        <v>27</v>
      </c>
      <c r="B12" s="7" t="s">
        <v>8</v>
      </c>
      <c r="C12" s="7" t="s">
        <v>9</v>
      </c>
      <c r="D12" s="8">
        <v>0.77</v>
      </c>
      <c r="E12" s="17">
        <f t="shared" ref="E12:E24" si="0">D12*$G$9*6</f>
        <v>15713.544</v>
      </c>
    </row>
    <row r="13" spans="1:7" ht="38.25">
      <c r="A13" s="18" t="s">
        <v>26</v>
      </c>
      <c r="B13" s="7" t="s">
        <v>8</v>
      </c>
      <c r="C13" s="7" t="s">
        <v>9</v>
      </c>
      <c r="D13" s="8">
        <v>1.08</v>
      </c>
      <c r="E13" s="17">
        <f t="shared" si="0"/>
        <v>22039.775999999998</v>
      </c>
    </row>
    <row r="14" spans="1:7">
      <c r="A14" s="19" t="s">
        <v>11</v>
      </c>
      <c r="B14" s="7" t="s">
        <v>35</v>
      </c>
      <c r="C14" s="7" t="s">
        <v>9</v>
      </c>
      <c r="D14" s="27">
        <v>0.05</v>
      </c>
      <c r="E14" s="17">
        <f t="shared" si="0"/>
        <v>1020.36</v>
      </c>
      <c r="G14" s="11"/>
    </row>
    <row r="15" spans="1:7" ht="39.75" customHeight="1">
      <c r="A15" s="19" t="s">
        <v>10</v>
      </c>
      <c r="B15" s="7" t="s">
        <v>37</v>
      </c>
      <c r="C15" s="7" t="s">
        <v>9</v>
      </c>
      <c r="D15" s="7">
        <v>2.69</v>
      </c>
      <c r="E15" s="17">
        <f t="shared" si="0"/>
        <v>54895.367999999995</v>
      </c>
    </row>
    <row r="16" spans="1:7">
      <c r="A16" s="19" t="s">
        <v>29</v>
      </c>
      <c r="B16" s="7" t="s">
        <v>8</v>
      </c>
      <c r="C16" s="7" t="s">
        <v>9</v>
      </c>
      <c r="D16" s="8">
        <v>3.98</v>
      </c>
      <c r="E16" s="17">
        <f t="shared" si="0"/>
        <v>81220.656000000003</v>
      </c>
    </row>
    <row r="17" spans="1:8">
      <c r="A17" s="18" t="s">
        <v>30</v>
      </c>
      <c r="B17" s="7" t="s">
        <v>35</v>
      </c>
      <c r="C17" s="7" t="s">
        <v>9</v>
      </c>
      <c r="D17" s="8">
        <v>1.93</v>
      </c>
      <c r="E17" s="17">
        <f t="shared" si="0"/>
        <v>39385.896000000001</v>
      </c>
    </row>
    <row r="18" spans="1:8" ht="25.5">
      <c r="A18" s="19" t="s">
        <v>12</v>
      </c>
      <c r="B18" s="7" t="s">
        <v>13</v>
      </c>
      <c r="C18" s="7" t="s">
        <v>9</v>
      </c>
      <c r="D18" s="8">
        <v>0.98</v>
      </c>
      <c r="E18" s="17">
        <f t="shared" si="0"/>
        <v>19999.056</v>
      </c>
    </row>
    <row r="19" spans="1:8" ht="25.5">
      <c r="A19" s="19" t="s">
        <v>14</v>
      </c>
      <c r="B19" s="7" t="s">
        <v>13</v>
      </c>
      <c r="C19" s="7" t="s">
        <v>9</v>
      </c>
      <c r="D19" s="9">
        <v>0.61</v>
      </c>
      <c r="E19" s="17">
        <f t="shared" si="0"/>
        <v>12448.392</v>
      </c>
    </row>
    <row r="20" spans="1:8" ht="25.5">
      <c r="A20" s="19" t="s">
        <v>15</v>
      </c>
      <c r="B20" s="7" t="s">
        <v>13</v>
      </c>
      <c r="C20" s="7" t="s">
        <v>9</v>
      </c>
      <c r="D20" s="7">
        <v>0.35</v>
      </c>
      <c r="E20" s="17">
        <f t="shared" si="0"/>
        <v>7142.5199999999986</v>
      </c>
    </row>
    <row r="21" spans="1:8" ht="20.25" customHeight="1">
      <c r="A21" s="19" t="s">
        <v>16</v>
      </c>
      <c r="B21" s="7" t="s">
        <v>8</v>
      </c>
      <c r="C21" s="7" t="s">
        <v>9</v>
      </c>
      <c r="D21" s="7">
        <v>1.98</v>
      </c>
      <c r="E21" s="17">
        <f t="shared" si="0"/>
        <v>40406.255999999994</v>
      </c>
    </row>
    <row r="22" spans="1:8">
      <c r="A22" s="18" t="s">
        <v>31</v>
      </c>
      <c r="B22" s="7" t="s">
        <v>8</v>
      </c>
      <c r="C22" s="7" t="s">
        <v>9</v>
      </c>
      <c r="D22" s="7">
        <v>3</v>
      </c>
      <c r="E22" s="17">
        <f t="shared" si="0"/>
        <v>61221.599999999991</v>
      </c>
      <c r="G22" s="11"/>
      <c r="H22" s="11"/>
    </row>
    <row r="23" spans="1:8" ht="16.5" customHeight="1">
      <c r="A23" s="18" t="s">
        <v>32</v>
      </c>
      <c r="B23" s="7" t="s">
        <v>8</v>
      </c>
      <c r="C23" s="7" t="s">
        <v>9</v>
      </c>
      <c r="D23" s="29"/>
      <c r="E23" s="17">
        <f t="shared" si="0"/>
        <v>0</v>
      </c>
      <c r="G23" s="11"/>
      <c r="H23" s="11"/>
    </row>
    <row r="24" spans="1:8" ht="38.25">
      <c r="A24" s="18" t="s">
        <v>33</v>
      </c>
      <c r="B24" s="7" t="s">
        <v>8</v>
      </c>
      <c r="C24" s="7" t="s">
        <v>9</v>
      </c>
      <c r="D24" s="7">
        <v>1.27</v>
      </c>
      <c r="E24" s="17">
        <f t="shared" si="0"/>
        <v>25917.143999999997</v>
      </c>
      <c r="G24" s="11"/>
      <c r="H24" s="11"/>
    </row>
    <row r="25" spans="1:8">
      <c r="A25" s="26" t="s">
        <v>39</v>
      </c>
      <c r="B25" s="24" t="s">
        <v>41</v>
      </c>
      <c r="C25" s="24" t="s">
        <v>40</v>
      </c>
      <c r="D25" s="24" t="s">
        <v>44</v>
      </c>
      <c r="E25" s="17">
        <v>35254.080000000002</v>
      </c>
      <c r="G25" s="11"/>
      <c r="H25" s="11"/>
    </row>
    <row r="26" spans="1:8">
      <c r="A26" s="26" t="s">
        <v>50</v>
      </c>
      <c r="B26" s="24" t="s">
        <v>53</v>
      </c>
      <c r="C26" s="24" t="s">
        <v>40</v>
      </c>
      <c r="D26" s="24" t="s">
        <v>45</v>
      </c>
      <c r="E26" s="25">
        <v>19319</v>
      </c>
      <c r="G26" s="11"/>
      <c r="H26" s="11"/>
    </row>
    <row r="27" spans="1:8">
      <c r="A27" s="26" t="s">
        <v>51</v>
      </c>
      <c r="B27" s="24" t="s">
        <v>53</v>
      </c>
      <c r="C27" s="24" t="s">
        <v>40</v>
      </c>
      <c r="D27" s="24" t="s">
        <v>45</v>
      </c>
      <c r="E27" s="25">
        <v>3465</v>
      </c>
      <c r="G27" s="11"/>
      <c r="H27" s="11"/>
    </row>
    <row r="28" spans="1:8">
      <c r="A28" s="26" t="s">
        <v>50</v>
      </c>
      <c r="B28" s="24" t="s">
        <v>54</v>
      </c>
      <c r="C28" s="24" t="s">
        <v>40</v>
      </c>
      <c r="D28" s="24" t="s">
        <v>45</v>
      </c>
      <c r="E28" s="25">
        <v>12440</v>
      </c>
      <c r="G28" s="11"/>
      <c r="H28" s="11"/>
    </row>
    <row r="29" spans="1:8">
      <c r="A29" s="26" t="s">
        <v>52</v>
      </c>
      <c r="B29" s="24" t="s">
        <v>55</v>
      </c>
      <c r="C29" s="24" t="s">
        <v>40</v>
      </c>
      <c r="D29" s="24" t="s">
        <v>45</v>
      </c>
      <c r="E29" s="25">
        <v>2482</v>
      </c>
      <c r="G29" s="11"/>
      <c r="H29" s="11"/>
    </row>
    <row r="30" spans="1:8">
      <c r="A30" s="26" t="s">
        <v>58</v>
      </c>
      <c r="B30" s="24" t="s">
        <v>60</v>
      </c>
      <c r="C30" s="24" t="s">
        <v>40</v>
      </c>
      <c r="D30" s="24" t="s">
        <v>45</v>
      </c>
      <c r="E30" s="25">
        <v>5313</v>
      </c>
      <c r="G30" s="11"/>
      <c r="H30" s="11"/>
    </row>
    <row r="31" spans="1:8">
      <c r="A31" s="26" t="s">
        <v>59</v>
      </c>
      <c r="B31" s="24" t="s">
        <v>61</v>
      </c>
      <c r="C31" s="24" t="s">
        <v>40</v>
      </c>
      <c r="D31" s="24" t="s">
        <v>45</v>
      </c>
      <c r="E31" s="25">
        <v>1608</v>
      </c>
      <c r="G31" s="11"/>
      <c r="H31" s="11"/>
    </row>
    <row r="32" spans="1:8" ht="19.5" thickBot="1">
      <c r="A32" s="20" t="s">
        <v>17</v>
      </c>
      <c r="B32" s="21"/>
      <c r="C32" s="21"/>
      <c r="D32" s="22"/>
      <c r="E32" s="23">
        <f>SUM(E11:E31)</f>
        <v>469454.52799999993</v>
      </c>
      <c r="G32" s="11"/>
      <c r="H32" s="11"/>
    </row>
    <row r="33" spans="1:5">
      <c r="A33" s="5"/>
      <c r="B33" s="5"/>
      <c r="C33" s="5"/>
      <c r="D33" s="5"/>
      <c r="E33" s="6"/>
    </row>
    <row r="34" spans="1:5" ht="33" customHeight="1">
      <c r="A34" s="34" t="s">
        <v>62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 ht="15" customHeight="1">
      <c r="A36" s="34" t="s">
        <v>42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35" t="s">
        <v>43</v>
      </c>
      <c r="B38" s="35"/>
      <c r="C38" s="35"/>
      <c r="D38" s="35"/>
      <c r="E38" s="35"/>
    </row>
    <row r="39" spans="1:5">
      <c r="A39" s="5"/>
      <c r="B39" s="5"/>
      <c r="C39" s="5"/>
      <c r="D39" s="5"/>
      <c r="E39" s="6"/>
    </row>
    <row r="40" spans="1:5" ht="33" customHeight="1">
      <c r="A40" s="34" t="s">
        <v>18</v>
      </c>
      <c r="B40" s="34"/>
      <c r="C40" s="34"/>
      <c r="D40" s="34"/>
      <c r="E40" s="34"/>
    </row>
    <row r="41" spans="1:5">
      <c r="A41" s="5"/>
      <c r="B41" s="5"/>
      <c r="C41" s="5"/>
      <c r="D41" s="5"/>
      <c r="E41" s="6"/>
    </row>
    <row r="42" spans="1:5">
      <c r="A42" s="5"/>
      <c r="B42" s="5"/>
      <c r="C42" s="5"/>
      <c r="D42" s="5"/>
      <c r="E42" s="6"/>
    </row>
    <row r="43" spans="1:5">
      <c r="A43" s="36" t="s">
        <v>19</v>
      </c>
      <c r="B43" s="36"/>
      <c r="C43" s="36"/>
      <c r="D43" s="36"/>
      <c r="E43" s="36"/>
    </row>
    <row r="44" spans="1:5">
      <c r="A44" s="5"/>
      <c r="B44" s="5"/>
      <c r="C44" s="5"/>
      <c r="D44" s="5"/>
      <c r="E44" s="6"/>
    </row>
    <row r="45" spans="1:5">
      <c r="A45" s="5" t="s">
        <v>46</v>
      </c>
      <c r="B45" s="5" t="s">
        <v>47</v>
      </c>
      <c r="C45" s="5"/>
      <c r="D45" s="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20</v>
      </c>
      <c r="B48" s="5" t="s">
        <v>38</v>
      </c>
      <c r="C48" s="5"/>
      <c r="D48" s="5"/>
    </row>
    <row r="49" spans="1:5">
      <c r="A49" s="5"/>
      <c r="B49" s="35" t="s">
        <v>48</v>
      </c>
      <c r="C49" s="35"/>
      <c r="D49" s="35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7" t="s">
        <v>23</v>
      </c>
      <c r="C53" s="37"/>
      <c r="D53" s="37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6:E6"/>
    <mergeCell ref="A8:E8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2"/>
  <sheetViews>
    <sheetView topLeftCell="A16" workbookViewId="0">
      <selection activeCell="E22" sqref="E22"/>
    </sheetView>
  </sheetViews>
  <sheetFormatPr defaultRowHeight="15"/>
  <cols>
    <col min="1" max="1" width="34.42578125" customWidth="1"/>
    <col min="2" max="2" width="15.7109375" customWidth="1"/>
    <col min="3" max="3" width="11.5703125" customWidth="1"/>
    <col min="4" max="4" width="19" customWidth="1"/>
    <col min="5" max="5" width="18" style="10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15.75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40" t="s">
        <v>49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36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34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3401.2</v>
      </c>
    </row>
    <row r="10" spans="1:7" ht="75">
      <c r="A10" s="12" t="s">
        <v>3</v>
      </c>
      <c r="B10" s="13" t="s">
        <v>4</v>
      </c>
      <c r="C10" s="13" t="s">
        <v>5</v>
      </c>
      <c r="D10" s="14" t="s">
        <v>6</v>
      </c>
      <c r="E10" s="15" t="s">
        <v>7</v>
      </c>
    </row>
    <row r="11" spans="1:7" ht="45.75" customHeight="1">
      <c r="A11" s="16" t="s">
        <v>28</v>
      </c>
      <c r="B11" s="7" t="s">
        <v>8</v>
      </c>
      <c r="C11" s="7" t="s">
        <v>9</v>
      </c>
      <c r="D11" s="8">
        <v>0.4</v>
      </c>
      <c r="E11" s="17">
        <f>D11*$G$9*3</f>
        <v>4081.44</v>
      </c>
    </row>
    <row r="12" spans="1:7" ht="54.75" customHeight="1">
      <c r="A12" s="18" t="s">
        <v>27</v>
      </c>
      <c r="B12" s="7" t="s">
        <v>8</v>
      </c>
      <c r="C12" s="7" t="s">
        <v>9</v>
      </c>
      <c r="D12" s="8">
        <v>0.77</v>
      </c>
      <c r="E12" s="17">
        <f t="shared" ref="E12:E24" si="0">D12*$G$9*3</f>
        <v>7856.7719999999999</v>
      </c>
    </row>
    <row r="13" spans="1:7" ht="38.25">
      <c r="A13" s="18" t="s">
        <v>26</v>
      </c>
      <c r="B13" s="7" t="s">
        <v>8</v>
      </c>
      <c r="C13" s="7" t="s">
        <v>9</v>
      </c>
      <c r="D13" s="8">
        <v>1.08</v>
      </c>
      <c r="E13" s="17">
        <f t="shared" si="0"/>
        <v>11019.887999999999</v>
      </c>
    </row>
    <row r="14" spans="1:7">
      <c r="A14" s="19" t="s">
        <v>11</v>
      </c>
      <c r="B14" s="7" t="s">
        <v>35</v>
      </c>
      <c r="C14" s="7" t="s">
        <v>9</v>
      </c>
      <c r="D14" s="27">
        <v>0.05</v>
      </c>
      <c r="E14" s="17">
        <f t="shared" si="0"/>
        <v>510.18</v>
      </c>
      <c r="G14" s="11"/>
    </row>
    <row r="15" spans="1:7" ht="39.75" customHeight="1">
      <c r="A15" s="19" t="s">
        <v>10</v>
      </c>
      <c r="B15" s="7" t="s">
        <v>37</v>
      </c>
      <c r="C15" s="7" t="s">
        <v>9</v>
      </c>
      <c r="D15" s="7">
        <v>2.69</v>
      </c>
      <c r="E15" s="17">
        <f t="shared" si="0"/>
        <v>27447.683999999997</v>
      </c>
    </row>
    <row r="16" spans="1:7">
      <c r="A16" s="19" t="s">
        <v>29</v>
      </c>
      <c r="B16" s="7" t="s">
        <v>8</v>
      </c>
      <c r="C16" s="7" t="s">
        <v>9</v>
      </c>
      <c r="D16" s="8">
        <v>3.98</v>
      </c>
      <c r="E16" s="17">
        <f t="shared" si="0"/>
        <v>40610.328000000001</v>
      </c>
    </row>
    <row r="17" spans="1:8">
      <c r="A17" s="18" t="s">
        <v>30</v>
      </c>
      <c r="B17" s="7" t="s">
        <v>35</v>
      </c>
      <c r="C17" s="7" t="s">
        <v>9</v>
      </c>
      <c r="D17" s="8">
        <v>1.93</v>
      </c>
      <c r="E17" s="17">
        <f t="shared" si="0"/>
        <v>19692.948</v>
      </c>
    </row>
    <row r="18" spans="1:8" ht="25.5">
      <c r="A18" s="19" t="s">
        <v>12</v>
      </c>
      <c r="B18" s="7" t="s">
        <v>13</v>
      </c>
      <c r="C18" s="7" t="s">
        <v>9</v>
      </c>
      <c r="D18" s="8">
        <v>0.98</v>
      </c>
      <c r="E18" s="17">
        <f t="shared" si="0"/>
        <v>9999.5280000000002</v>
      </c>
    </row>
    <row r="19" spans="1:8" ht="25.5">
      <c r="A19" s="19" t="s">
        <v>14</v>
      </c>
      <c r="B19" s="7" t="s">
        <v>13</v>
      </c>
      <c r="C19" s="7" t="s">
        <v>9</v>
      </c>
      <c r="D19" s="9">
        <v>0.61</v>
      </c>
      <c r="E19" s="17">
        <f t="shared" si="0"/>
        <v>6224.1959999999999</v>
      </c>
    </row>
    <row r="20" spans="1:8" ht="25.5">
      <c r="A20" s="19" t="s">
        <v>15</v>
      </c>
      <c r="B20" s="7" t="s">
        <v>13</v>
      </c>
      <c r="C20" s="7" t="s">
        <v>9</v>
      </c>
      <c r="D20" s="7">
        <v>0.35</v>
      </c>
      <c r="E20" s="17">
        <f t="shared" si="0"/>
        <v>3571.2599999999993</v>
      </c>
    </row>
    <row r="21" spans="1:8" ht="20.25" customHeight="1">
      <c r="A21" s="19" t="s">
        <v>16</v>
      </c>
      <c r="B21" s="7" t="s">
        <v>8</v>
      </c>
      <c r="C21" s="7" t="s">
        <v>9</v>
      </c>
      <c r="D21" s="7">
        <v>1.98</v>
      </c>
      <c r="E21" s="17">
        <f t="shared" si="0"/>
        <v>20203.127999999997</v>
      </c>
    </row>
    <row r="22" spans="1:8">
      <c r="A22" s="18" t="s">
        <v>31</v>
      </c>
      <c r="B22" s="7" t="s">
        <v>8</v>
      </c>
      <c r="C22" s="7" t="s">
        <v>9</v>
      </c>
      <c r="D22" s="7">
        <v>3</v>
      </c>
      <c r="E22" s="17">
        <f t="shared" si="0"/>
        <v>30610.799999999996</v>
      </c>
      <c r="G22" s="11"/>
      <c r="H22" s="11"/>
    </row>
    <row r="23" spans="1:8" ht="16.5" customHeight="1">
      <c r="A23" s="18" t="s">
        <v>32</v>
      </c>
      <c r="B23" s="7" t="s">
        <v>8</v>
      </c>
      <c r="C23" s="7" t="s">
        <v>9</v>
      </c>
      <c r="D23" s="29">
        <v>0.14000000000000001</v>
      </c>
      <c r="E23" s="17">
        <f t="shared" si="0"/>
        <v>1428.5039999999999</v>
      </c>
      <c r="G23" s="11"/>
      <c r="H23" s="11"/>
    </row>
    <row r="24" spans="1:8" ht="38.25">
      <c r="A24" s="18" t="s">
        <v>33</v>
      </c>
      <c r="B24" s="7" t="s">
        <v>8</v>
      </c>
      <c r="C24" s="7" t="s">
        <v>9</v>
      </c>
      <c r="D24" s="7">
        <v>1.27</v>
      </c>
      <c r="E24" s="17">
        <f t="shared" si="0"/>
        <v>12958.571999999998</v>
      </c>
      <c r="G24" s="11"/>
      <c r="H24" s="11"/>
    </row>
    <row r="25" spans="1:8">
      <c r="A25" s="26" t="s">
        <v>39</v>
      </c>
      <c r="B25" s="24" t="s">
        <v>41</v>
      </c>
      <c r="C25" s="24" t="s">
        <v>40</v>
      </c>
      <c r="D25" s="24" t="s">
        <v>44</v>
      </c>
      <c r="E25" s="17">
        <v>19846</v>
      </c>
      <c r="G25" s="11"/>
      <c r="H25" s="11"/>
    </row>
    <row r="26" spans="1:8">
      <c r="A26" s="26" t="s">
        <v>50</v>
      </c>
      <c r="B26" s="24" t="s">
        <v>53</v>
      </c>
      <c r="C26" s="24" t="s">
        <v>40</v>
      </c>
      <c r="D26" s="24" t="s">
        <v>45</v>
      </c>
      <c r="E26" s="25">
        <v>19319</v>
      </c>
      <c r="G26" s="11"/>
      <c r="H26" s="11"/>
    </row>
    <row r="27" spans="1:8">
      <c r="A27" s="26" t="s">
        <v>51</v>
      </c>
      <c r="B27" s="24" t="s">
        <v>53</v>
      </c>
      <c r="C27" s="24" t="s">
        <v>40</v>
      </c>
      <c r="D27" s="24" t="s">
        <v>45</v>
      </c>
      <c r="E27" s="25">
        <v>3465</v>
      </c>
      <c r="G27" s="11"/>
      <c r="H27" s="11"/>
    </row>
    <row r="28" spans="1:8">
      <c r="A28" s="26" t="s">
        <v>50</v>
      </c>
      <c r="B28" s="24" t="s">
        <v>54</v>
      </c>
      <c r="C28" s="24" t="s">
        <v>40</v>
      </c>
      <c r="D28" s="24" t="s">
        <v>45</v>
      </c>
      <c r="E28" s="25">
        <v>12440</v>
      </c>
      <c r="G28" s="11"/>
      <c r="H28" s="11"/>
    </row>
    <row r="29" spans="1:8">
      <c r="A29" s="26" t="s">
        <v>52</v>
      </c>
      <c r="B29" s="24" t="s">
        <v>55</v>
      </c>
      <c r="C29" s="24" t="s">
        <v>40</v>
      </c>
      <c r="D29" s="24" t="s">
        <v>45</v>
      </c>
      <c r="E29" s="25">
        <v>2482</v>
      </c>
      <c r="G29" s="11"/>
      <c r="H29" s="11"/>
    </row>
    <row r="30" spans="1:8" ht="19.5" thickBot="1">
      <c r="A30" s="20" t="s">
        <v>17</v>
      </c>
      <c r="B30" s="21"/>
      <c r="C30" s="21"/>
      <c r="D30" s="22"/>
      <c r="E30" s="23">
        <f>SUM(E11:E29)</f>
        <v>253767.22799999994</v>
      </c>
      <c r="G30" s="11"/>
      <c r="H30" s="11"/>
    </row>
    <row r="31" spans="1:8">
      <c r="A31" s="5"/>
      <c r="B31" s="5"/>
      <c r="C31" s="5"/>
      <c r="D31" s="5"/>
      <c r="E31" s="6"/>
    </row>
    <row r="32" spans="1:8" ht="33" customHeight="1">
      <c r="A32" s="34" t="s">
        <v>56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 ht="15" customHeight="1">
      <c r="A34" s="34" t="s">
        <v>42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43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3" customHeight="1">
      <c r="A38" s="34" t="s">
        <v>18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19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46</v>
      </c>
      <c r="B43" s="5" t="s">
        <v>47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38</v>
      </c>
      <c r="C46" s="5"/>
      <c r="D46" s="5"/>
    </row>
    <row r="47" spans="1:5">
      <c r="A47" s="5"/>
      <c r="B47" s="35" t="s">
        <v>48</v>
      </c>
      <c r="C47" s="35"/>
      <c r="D47" s="35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7" t="s">
        <v>23</v>
      </c>
      <c r="C51" s="37"/>
      <c r="D51" s="37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6:E6"/>
    <mergeCell ref="A8:E8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2025-03-12T07:17:46Z</cp:lastPrinted>
  <dcterms:created xsi:type="dcterms:W3CDTF">2017-03-13T08:54:22Z</dcterms:created>
  <dcterms:modified xsi:type="dcterms:W3CDTF">2025-03-12T07:18:20Z</dcterms:modified>
</cp:coreProperties>
</file>