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0" r:id="rId1"/>
    <sheet name="3 кв" sheetId="9" r:id="rId2"/>
    <sheet name="2 кв" sheetId="8" r:id="rId3"/>
    <sheet name="1 кв" sheetId="7" r:id="rId4"/>
  </sheets>
  <calcPr calcId="125725" iterateDelta="1E-4"/>
</workbook>
</file>

<file path=xl/calcChain.xml><?xml version="1.0" encoding="utf-8"?>
<calcChain xmlns="http://schemas.openxmlformats.org/spreadsheetml/2006/main">
  <c r="E33" i="10"/>
  <c r="D22" l="1"/>
  <c r="D16"/>
  <c r="D13"/>
  <c r="E24"/>
  <c r="E25"/>
  <c r="E23"/>
  <c r="E18"/>
  <c r="E19"/>
  <c r="E20"/>
  <c r="E21"/>
  <c r="E17"/>
  <c r="E15"/>
  <c r="E14"/>
  <c r="E12"/>
  <c r="E30" i="9" l="1"/>
  <c r="E24" l="1"/>
  <c r="E25"/>
  <c r="E23"/>
  <c r="D22"/>
  <c r="E18"/>
  <c r="E19"/>
  <c r="E20"/>
  <c r="E21"/>
  <c r="E17"/>
  <c r="D16"/>
  <c r="D13"/>
  <c r="E15"/>
  <c r="E14"/>
  <c r="E12"/>
  <c r="D13" i="8"/>
  <c r="E25"/>
  <c r="E24"/>
  <c r="E23"/>
  <c r="E18"/>
  <c r="E19"/>
  <c r="E20"/>
  <c r="E21"/>
  <c r="E17"/>
  <c r="E15"/>
  <c r="E14"/>
  <c r="E12"/>
  <c r="D22"/>
  <c r="D16"/>
  <c r="E29" i="7"/>
  <c r="D16"/>
  <c r="D22"/>
  <c r="D13"/>
  <c r="E17"/>
  <c r="E18"/>
  <c r="E14"/>
  <c r="E15"/>
  <c r="E19"/>
  <c r="E20"/>
  <c r="E21"/>
  <c r="E23"/>
  <c r="E24"/>
  <c r="E25"/>
  <c r="E12"/>
  <c r="E29" i="8" l="1"/>
</calcChain>
</file>

<file path=xl/sharedStrings.xml><?xml version="1.0" encoding="utf-8"?>
<sst xmlns="http://schemas.openxmlformats.org/spreadsheetml/2006/main" count="360" uniqueCount="71">
  <si>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</si>
  <si>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</si>
  <si>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</si>
  <si>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</si>
  <si>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</si>
  <si>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</si>
  <si>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</si>
  <si>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</si>
  <si>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</si>
  <si>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</si>
  <si>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</si>
  <si>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</si>
  <si>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</si>
  <si>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</si>
  <si>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</si>
  <si>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</si>
  <si>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</si>
  <si>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</si>
  <si>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</si>
  <si>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</si>
  <si>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</si>
  <si>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</si>
  <si>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</si>
  <si>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</si>
  <si>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</si>
  <si>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</si>
  <si>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</si>
  <si>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</si>
  <si>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</si>
  <si>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</si>
  <si>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узла учета ИТП</t>
  </si>
  <si>
    <t>Работы, выполняемые в целях надлежащего содержания систем теплоснабжения (отопление) в МКД</t>
  </si>
  <si>
    <t>Уборка подъездов</t>
  </si>
  <si>
    <t>по графику</t>
  </si>
  <si>
    <t>руб</t>
  </si>
  <si>
    <t>Генеральный директор ООО УК "Авантаж"</t>
  </si>
  <si>
    <t>Сверхнормативные ОДН водоснабжения и водоотведения</t>
  </si>
  <si>
    <t>Водоснабжение и водоотведение норматив</t>
  </si>
  <si>
    <t>Электроэнергия норматив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</si>
  <si>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Добролюбова,12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</si>
  <si>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понедельник, суббота, покос по графику</t>
  </si>
  <si>
    <t>Работы, выполняемые в целях надлежащего содержания систем вентиляции и дымоудаления мкд</t>
  </si>
  <si>
    <t>1. Исполнителем предъявлены к приемке следующие оказанные на основании договора управления №28у от 01.05.2015 г. услуги и выполненные работы по содержанию и текущему ремонту общего имущества в МКД расположенного по адресу ул. Добролюбова,12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</si>
  <si>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</si>
  <si>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</si>
  <si>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</si>
  <si>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</si>
  <si>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"01" апреля 2024 г.</t>
  </si>
  <si>
    <t>2. Всего за период с 01.01.2024 г по 31.03.2024 г. выполнено работ (оказанно услуг) на общую сумму 158049 (сто пятьдесят восемь тысяч сорок девять) рублей 43 коп.</t>
  </si>
  <si>
    <t>Составил:</t>
  </si>
  <si>
    <t>Начальник ПЭО Лебедева О.И</t>
  </si>
  <si>
    <t>Миткалов П.Н.</t>
  </si>
  <si>
    <t>"01" июля 2024 г.</t>
  </si>
  <si>
    <t>Водоснабжение и водоотведение ОДН</t>
  </si>
  <si>
    <t>Электроэнергия ОДН</t>
  </si>
  <si>
    <t>Установка розетки</t>
  </si>
  <si>
    <t>апрель</t>
  </si>
  <si>
    <t>смета</t>
  </si>
  <si>
    <t>2. Всего за период с 01.01.2024 г по 30.06.2024 г. выполнено работ (оказанно услуг) на общую сумму 208557 (двести восемь тысяч пятьсот пятьдесят семь) рублей 59 коп.</t>
  </si>
  <si>
    <t>"01" октября 2024 г.</t>
  </si>
  <si>
    <t>Ефимова Т.И.</t>
  </si>
  <si>
    <t>Ремонт подъезда</t>
  </si>
  <si>
    <t>сентябрь</t>
  </si>
  <si>
    <t>2. Всего за период с 01.01.2024 г по 30.06.2024 г. выполнено работ (оказанно услуг) на общую сумму 370322 (триста семьдесят тысяч триста двадцать два) рубля 34 коп.</t>
  </si>
  <si>
    <t>Поверка прибора учета</t>
  </si>
  <si>
    <t>октябрь</t>
  </si>
  <si>
    <t>Замена трубы</t>
  </si>
  <si>
    <t>Ремонт освещения</t>
  </si>
  <si>
    <t>декабрь</t>
  </si>
  <si>
    <t>2. Всего за период с 01.01.2024 г по 31.12.2024 г. выполнено работ (оказанно услуг) на общую сумму 504759 (пятьсот четыре тысячи семьсот пятьдесят девять) рублей 50 коп.</t>
  </si>
  <si>
    <t>"01" января 2025 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</si>
</sst>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topLeftCell="A26" workbookViewId="0">
      <selection activeCell="E12" sqref="E12:E27"/>
    </sheetView>
  </sheetViews>
  <sheetFormatPr defaultRowHeight="15"/>
  <cols>
    <col min="1" max="1" width="33.85546875" customWidth="1"/>
    <col min="2" max="2" width="19.28515625" customWidth="1"/>
    <col min="3" max="3" width="11.5703125" customWidth="1"/>
    <col min="4" max="4" width="20.285156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0" t="s">
        <v>0</v>
      </c>
      <c r="B1" s="40"/>
      <c r="C1" s="40"/>
      <c r="D1" s="40"/>
      <c r="E1" s="40"/>
    </row>
    <row r="2" spans="1:7" ht="30.75" customHeight="1">
      <c r="A2" s="41" t="s">
        <v>1</v>
      </c>
      <c r="B2" s="41"/>
      <c r="C2" s="41"/>
      <c r="D2" s="41"/>
      <c r="E2" s="41"/>
    </row>
    <row r="3" spans="1:7">
      <c r="A3" s="1"/>
      <c r="B3" s="1"/>
      <c r="C3" s="1"/>
      <c r="D3" s="1"/>
      <c r="E3" s="2"/>
    </row>
    <row r="4" spans="1:7">
      <c r="A4" s="35" t="s">
        <v>2</v>
      </c>
      <c r="B4" s="1"/>
      <c r="C4" s="1"/>
      <c r="D4" s="42" t="s">
        <v>70</v>
      </c>
      <c r="E4" s="42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6" t="s">
        <v>39</v>
      </c>
      <c r="B7" s="36"/>
      <c r="C7" s="36"/>
      <c r="D7" s="36"/>
      <c r="E7" s="36"/>
    </row>
    <row r="8" spans="1:7">
      <c r="A8" s="3"/>
      <c r="B8" s="3"/>
      <c r="C8" s="3"/>
      <c r="D8" s="3"/>
      <c r="E8" s="4"/>
    </row>
    <row r="9" spans="1:7" ht="45.75" customHeight="1">
      <c r="A9" s="36" t="s">
        <v>42</v>
      </c>
      <c r="B9" s="36"/>
      <c r="C9" s="36"/>
      <c r="D9" s="36"/>
      <c r="E9" s="36"/>
    </row>
    <row r="10" spans="1:7" ht="15.75" thickBot="1">
      <c r="A10" s="5"/>
      <c r="B10" s="5"/>
      <c r="C10" s="5"/>
      <c r="D10" s="5"/>
      <c r="E10" s="6"/>
      <c r="G10">
        <v>1859.8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1.25" customHeight="1">
      <c r="A12" s="22" t="s">
        <v>27</v>
      </c>
      <c r="B12" s="8" t="s">
        <v>33</v>
      </c>
      <c r="C12" s="8" t="s">
        <v>9</v>
      </c>
      <c r="D12" s="9">
        <v>0.8</v>
      </c>
      <c r="E12" s="10">
        <f>D12*$G$10*12</f>
        <v>17854.080000000002</v>
      </c>
    </row>
    <row r="13" spans="1:7" ht="42.75" customHeight="1">
      <c r="A13" s="7" t="s">
        <v>41</v>
      </c>
      <c r="B13" s="8" t="s">
        <v>33</v>
      </c>
      <c r="C13" s="8" t="s">
        <v>9</v>
      </c>
      <c r="D13" s="26">
        <f>E13/12/G10</f>
        <v>0.50408646090977527</v>
      </c>
      <c r="E13" s="30">
        <v>11250</v>
      </c>
    </row>
    <row r="14" spans="1:7" ht="54.75" customHeight="1">
      <c r="A14" s="23" t="s">
        <v>26</v>
      </c>
      <c r="B14" s="8" t="s">
        <v>33</v>
      </c>
      <c r="C14" s="8" t="s">
        <v>9</v>
      </c>
      <c r="D14" s="9">
        <v>0.93</v>
      </c>
      <c r="E14" s="10">
        <f>D14*$G$10*12</f>
        <v>20755.368000000002</v>
      </c>
    </row>
    <row r="15" spans="1:7" ht="38.25">
      <c r="A15" s="23" t="s">
        <v>25</v>
      </c>
      <c r="B15" s="8" t="s">
        <v>33</v>
      </c>
      <c r="C15" s="8" t="s">
        <v>9</v>
      </c>
      <c r="D15" s="9">
        <v>1.04</v>
      </c>
      <c r="E15" s="10">
        <f>D15*$G$10*12</f>
        <v>23210.304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E16/12/G10</f>
        <v>0.15478814926336165</v>
      </c>
      <c r="E16" s="30">
        <v>3454.5</v>
      </c>
      <c r="G16" s="17"/>
    </row>
    <row r="17" spans="1:7">
      <c r="A17" s="7" t="s">
        <v>11</v>
      </c>
      <c r="B17" s="8" t="s">
        <v>33</v>
      </c>
      <c r="C17" s="8" t="s">
        <v>9</v>
      </c>
      <c r="D17" s="9">
        <v>0.15</v>
      </c>
      <c r="E17" s="10">
        <f>D17*$G$10*12</f>
        <v>3347.6399999999994</v>
      </c>
      <c r="G17" s="17"/>
    </row>
    <row r="18" spans="1:7" ht="33" customHeight="1">
      <c r="A18" s="7" t="s">
        <v>10</v>
      </c>
      <c r="B18" s="8" t="s">
        <v>40</v>
      </c>
      <c r="C18" s="8" t="s">
        <v>9</v>
      </c>
      <c r="D18" s="8">
        <v>3.48</v>
      </c>
      <c r="E18" s="10">
        <f t="shared" ref="E18:E21" si="0">D18*$G$10*12</f>
        <v>77665.247999999992</v>
      </c>
    </row>
    <row r="19" spans="1:7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77665.247999999992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21871.248</v>
      </c>
    </row>
    <row r="21" spans="1:7" ht="25.5">
      <c r="A21" s="7" t="s">
        <v>30</v>
      </c>
      <c r="B21" s="8" t="s">
        <v>13</v>
      </c>
      <c r="C21" s="8" t="s">
        <v>9</v>
      </c>
      <c r="D21" s="11">
        <v>0.94</v>
      </c>
      <c r="E21" s="10">
        <f t="shared" si="0"/>
        <v>20978.543999999998</v>
      </c>
      <c r="G21" s="17"/>
    </row>
    <row r="22" spans="1:7" ht="38.25">
      <c r="A22" s="7" t="s">
        <v>31</v>
      </c>
      <c r="B22" s="8" t="s">
        <v>8</v>
      </c>
      <c r="C22" s="8" t="s">
        <v>9</v>
      </c>
      <c r="D22" s="28">
        <f>E22/12/G10</f>
        <v>1.8471233465964083</v>
      </c>
      <c r="E22" s="30">
        <v>41223.360000000001</v>
      </c>
      <c r="G22" s="17"/>
    </row>
    <row r="23" spans="1:7" ht="25.5">
      <c r="A23" s="7" t="s">
        <v>14</v>
      </c>
      <c r="B23" s="8" t="s">
        <v>13</v>
      </c>
      <c r="C23" s="8" t="s">
        <v>9</v>
      </c>
      <c r="D23" s="8">
        <v>0.35</v>
      </c>
      <c r="E23" s="10">
        <f>D23*$G$10*12</f>
        <v>7811.16</v>
      </c>
    </row>
    <row r="24" spans="1:7" ht="25.5">
      <c r="A24" s="7" t="s">
        <v>15</v>
      </c>
      <c r="B24" s="8" t="s">
        <v>8</v>
      </c>
      <c r="C24" s="8" t="s">
        <v>9</v>
      </c>
      <c r="D24" s="8">
        <v>1.23</v>
      </c>
      <c r="E24" s="10">
        <f t="shared" ref="E24:E25" si="1">D24*$G$10*12</f>
        <v>27450.648000000001</v>
      </c>
    </row>
    <row r="25" spans="1:7">
      <c r="A25" s="23" t="s">
        <v>32</v>
      </c>
      <c r="B25" s="8" t="s">
        <v>33</v>
      </c>
      <c r="C25" s="8" t="s">
        <v>9</v>
      </c>
      <c r="D25" s="8">
        <v>2.5299999999999998</v>
      </c>
      <c r="E25" s="10">
        <f t="shared" si="1"/>
        <v>56463.527999999998</v>
      </c>
    </row>
    <row r="26" spans="1:7">
      <c r="A26" s="7" t="s">
        <v>53</v>
      </c>
      <c r="B26" s="8" t="s">
        <v>43</v>
      </c>
      <c r="C26" s="8" t="s">
        <v>34</v>
      </c>
      <c r="D26" s="8" t="s">
        <v>46</v>
      </c>
      <c r="E26" s="24">
        <v>14781.48</v>
      </c>
    </row>
    <row r="27" spans="1:7">
      <c r="A27" s="7" t="s">
        <v>54</v>
      </c>
      <c r="B27" s="8" t="s">
        <v>43</v>
      </c>
      <c r="C27" s="8" t="s">
        <v>34</v>
      </c>
      <c r="D27" s="8" t="s">
        <v>46</v>
      </c>
      <c r="E27" s="24">
        <v>17669.18</v>
      </c>
    </row>
    <row r="28" spans="1:7">
      <c r="A28" s="32" t="s">
        <v>55</v>
      </c>
      <c r="B28" s="33" t="s">
        <v>56</v>
      </c>
      <c r="C28" s="33" t="s">
        <v>34</v>
      </c>
      <c r="D28" s="33" t="s">
        <v>57</v>
      </c>
      <c r="E28" s="34">
        <v>1307</v>
      </c>
    </row>
    <row r="29" spans="1:7">
      <c r="A29" s="32" t="s">
        <v>61</v>
      </c>
      <c r="B29" s="33" t="s">
        <v>62</v>
      </c>
      <c r="C29" s="33" t="s">
        <v>34</v>
      </c>
      <c r="D29" s="33" t="s">
        <v>57</v>
      </c>
      <c r="E29" s="34">
        <v>40000</v>
      </c>
    </row>
    <row r="30" spans="1:7">
      <c r="A30" s="32" t="s">
        <v>64</v>
      </c>
      <c r="B30" s="33" t="s">
        <v>65</v>
      </c>
      <c r="C30" s="33" t="s">
        <v>34</v>
      </c>
      <c r="D30" s="33" t="s">
        <v>57</v>
      </c>
      <c r="E30" s="34">
        <v>12949.96</v>
      </c>
    </row>
    <row r="31" spans="1:7">
      <c r="A31" s="32" t="s">
        <v>66</v>
      </c>
      <c r="B31" s="33" t="s">
        <v>65</v>
      </c>
      <c r="C31" s="33" t="s">
        <v>34</v>
      </c>
      <c r="D31" s="33" t="s">
        <v>57</v>
      </c>
      <c r="E31" s="34">
        <v>5830</v>
      </c>
    </row>
    <row r="32" spans="1:7">
      <c r="A32" s="32" t="s">
        <v>67</v>
      </c>
      <c r="B32" s="33" t="s">
        <v>68</v>
      </c>
      <c r="C32" s="33" t="s">
        <v>34</v>
      </c>
      <c r="D32" s="33" t="s">
        <v>57</v>
      </c>
      <c r="E32" s="34">
        <v>1221</v>
      </c>
    </row>
    <row r="33" spans="1:8" ht="19.5" thickBot="1">
      <c r="A33" s="12" t="s">
        <v>16</v>
      </c>
      <c r="B33" s="13"/>
      <c r="C33" s="25"/>
      <c r="D33" s="14"/>
      <c r="E33" s="15">
        <f>SUM(E12:E32)</f>
        <v>504759.49599999993</v>
      </c>
      <c r="G33" s="17"/>
      <c r="H33" s="17"/>
    </row>
    <row r="34" spans="1:8">
      <c r="A34" s="5"/>
      <c r="B34" s="5"/>
      <c r="C34" s="5"/>
      <c r="D34" s="5"/>
      <c r="E34" s="6"/>
    </row>
    <row r="35" spans="1:8" ht="32.25" customHeight="1">
      <c r="A35" s="36" t="s">
        <v>69</v>
      </c>
      <c r="B35" s="36"/>
      <c r="C35" s="36"/>
      <c r="D35" s="36"/>
      <c r="E35" s="36"/>
    </row>
    <row r="36" spans="1:8">
      <c r="A36" s="5"/>
      <c r="B36" s="5"/>
      <c r="C36" s="5"/>
      <c r="D36" s="5"/>
      <c r="E36" s="6"/>
    </row>
    <row r="37" spans="1:8" ht="15" customHeight="1">
      <c r="A37" s="36" t="s">
        <v>44</v>
      </c>
      <c r="B37" s="36"/>
      <c r="C37" s="36"/>
      <c r="D37" s="36"/>
      <c r="E37" s="36"/>
    </row>
    <row r="38" spans="1:8">
      <c r="A38" s="5"/>
      <c r="B38" s="5"/>
      <c r="C38" s="5"/>
      <c r="D38" s="5"/>
      <c r="E38" s="6"/>
    </row>
    <row r="39" spans="1:8">
      <c r="A39" s="37" t="s">
        <v>45</v>
      </c>
      <c r="B39" s="37"/>
      <c r="C39" s="37"/>
      <c r="D39" s="37"/>
      <c r="E39" s="37"/>
    </row>
    <row r="40" spans="1:8">
      <c r="A40" s="5"/>
      <c r="B40" s="5"/>
      <c r="C40" s="5"/>
      <c r="D40" s="5"/>
      <c r="E40" s="6"/>
    </row>
    <row r="41" spans="1:8" ht="31.5" customHeight="1">
      <c r="A41" s="36" t="s">
        <v>17</v>
      </c>
      <c r="B41" s="36"/>
      <c r="C41" s="36"/>
      <c r="D41" s="36"/>
      <c r="E41" s="36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38" t="s">
        <v>18</v>
      </c>
      <c r="B44" s="38"/>
      <c r="C44" s="38"/>
      <c r="D44" s="38"/>
      <c r="E44" s="38"/>
    </row>
    <row r="45" spans="1:8">
      <c r="A45" s="5"/>
      <c r="B45" s="5"/>
      <c r="C45" s="5"/>
      <c r="D45" s="5"/>
      <c r="E45" s="6"/>
    </row>
    <row r="46" spans="1:8">
      <c r="A46" s="5" t="s">
        <v>49</v>
      </c>
      <c r="B46" s="5" t="s">
        <v>50</v>
      </c>
      <c r="C46" s="5"/>
      <c r="D46" s="5"/>
      <c r="E46" s="6" t="s">
        <v>21</v>
      </c>
    </row>
    <row r="47" spans="1:8">
      <c r="A47" s="5"/>
      <c r="B47" s="5"/>
      <c r="C47" s="5"/>
      <c r="D47" s="5"/>
      <c r="E47" s="6" t="s">
        <v>23</v>
      </c>
    </row>
    <row r="48" spans="1:8">
      <c r="A48" s="5"/>
      <c r="B48" s="5"/>
      <c r="C48" s="5"/>
      <c r="D48" s="5"/>
      <c r="E48" s="6"/>
    </row>
    <row r="49" spans="1:5">
      <c r="A49" s="5" t="s">
        <v>19</v>
      </c>
      <c r="B49" s="5" t="s">
        <v>35</v>
      </c>
      <c r="C49" s="5"/>
      <c r="D49" s="5"/>
    </row>
    <row r="50" spans="1:5">
      <c r="A50" s="5"/>
      <c r="B50" s="37" t="s">
        <v>60</v>
      </c>
      <c r="C50" s="37"/>
      <c r="D50" s="37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24</v>
      </c>
      <c r="B53" s="5" t="s">
        <v>20</v>
      </c>
      <c r="C53" s="5"/>
      <c r="D53" s="5"/>
      <c r="E53" s="6" t="s">
        <v>21</v>
      </c>
    </row>
    <row r="54" spans="1:5">
      <c r="A54" s="5"/>
      <c r="B54" s="39" t="s">
        <v>22</v>
      </c>
      <c r="C54" s="39"/>
      <c r="D54" s="39"/>
      <c r="E54" s="6" t="s">
        <v>23</v>
      </c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3622047244094491" right="0.19685039370078741" top="0.15748031496062992" bottom="0.23622047244094491" header="0.15748031496062992" footer="0.19685039370078741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topLeftCell="A30" workbookViewId="0">
      <selection activeCell="G28" sqref="G28"/>
    </sheetView>
  </sheetViews>
  <sheetFormatPr defaultRowHeight="15"/>
  <cols>
    <col min="1" max="1" width="33.85546875" customWidth="1"/>
    <col min="2" max="2" width="19.28515625" customWidth="1"/>
    <col min="3" max="3" width="11.5703125" customWidth="1"/>
    <col min="4" max="4" width="20.285156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0" t="s">
        <v>0</v>
      </c>
      <c r="B1" s="40"/>
      <c r="C1" s="40"/>
      <c r="D1" s="40"/>
      <c r="E1" s="40"/>
    </row>
    <row r="2" spans="1:7" ht="30.75" customHeight="1">
      <c r="A2" s="41" t="s">
        <v>1</v>
      </c>
      <c r="B2" s="41"/>
      <c r="C2" s="41"/>
      <c r="D2" s="41"/>
      <c r="E2" s="41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2" t="s">
        <v>59</v>
      </c>
      <c r="E4" s="42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6" t="s">
        <v>39</v>
      </c>
      <c r="B7" s="36"/>
      <c r="C7" s="36"/>
      <c r="D7" s="36"/>
      <c r="E7" s="36"/>
    </row>
    <row r="8" spans="1:7">
      <c r="A8" s="3"/>
      <c r="B8" s="3"/>
      <c r="C8" s="3"/>
      <c r="D8" s="3"/>
      <c r="E8" s="4"/>
    </row>
    <row r="9" spans="1:7" ht="45.75" customHeight="1">
      <c r="A9" s="36" t="s">
        <v>42</v>
      </c>
      <c r="B9" s="36"/>
      <c r="C9" s="36"/>
      <c r="D9" s="36"/>
      <c r="E9" s="36"/>
    </row>
    <row r="10" spans="1:7" ht="15.75" thickBot="1">
      <c r="A10" s="5"/>
      <c r="B10" s="5"/>
      <c r="C10" s="5"/>
      <c r="D10" s="5"/>
      <c r="E10" s="6"/>
      <c r="G10">
        <v>1859.8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1.25" customHeight="1">
      <c r="A12" s="22" t="s">
        <v>27</v>
      </c>
      <c r="B12" s="8" t="s">
        <v>33</v>
      </c>
      <c r="C12" s="8" t="s">
        <v>9</v>
      </c>
      <c r="D12" s="9">
        <v>0.8</v>
      </c>
      <c r="E12" s="10">
        <f>D12*$G$10*9</f>
        <v>13390.560000000001</v>
      </c>
    </row>
    <row r="13" spans="1:7" ht="42.75" customHeight="1">
      <c r="A13" s="7" t="s">
        <v>41</v>
      </c>
      <c r="B13" s="8" t="s">
        <v>33</v>
      </c>
      <c r="C13" s="8" t="s">
        <v>9</v>
      </c>
      <c r="D13" s="26">
        <f>E13/9/G10</f>
        <v>0.45703839122486289</v>
      </c>
      <c r="E13" s="30">
        <v>7650</v>
      </c>
    </row>
    <row r="14" spans="1:7" ht="54.75" customHeight="1">
      <c r="A14" s="23" t="s">
        <v>26</v>
      </c>
      <c r="B14" s="8" t="s">
        <v>33</v>
      </c>
      <c r="C14" s="8" t="s">
        <v>9</v>
      </c>
      <c r="D14" s="9">
        <v>0.93</v>
      </c>
      <c r="E14" s="10">
        <f>D14*$G$10*9</f>
        <v>15566.526</v>
      </c>
    </row>
    <row r="15" spans="1:7" ht="38.25">
      <c r="A15" s="23" t="s">
        <v>25</v>
      </c>
      <c r="B15" s="8" t="s">
        <v>33</v>
      </c>
      <c r="C15" s="8" t="s">
        <v>9</v>
      </c>
      <c r="D15" s="9">
        <v>1.04</v>
      </c>
      <c r="E15" s="10">
        <f>D15*$G$10*9</f>
        <v>17407.727999999999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E16/9/G10</f>
        <v>0.20638419901781552</v>
      </c>
      <c r="E16" s="30">
        <v>3454.5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0.15</v>
      </c>
      <c r="E17" s="10">
        <f>D17*$G$10*9</f>
        <v>2510.7299999999996</v>
      </c>
      <c r="G17" s="17"/>
    </row>
    <row r="18" spans="1:8" ht="33" customHeight="1">
      <c r="A18" s="7" t="s">
        <v>10</v>
      </c>
      <c r="B18" s="8" t="s">
        <v>40</v>
      </c>
      <c r="C18" s="8" t="s">
        <v>9</v>
      </c>
      <c r="D18" s="8">
        <v>3.48</v>
      </c>
      <c r="E18" s="10">
        <f t="shared" ref="E18:E21" si="0">D18*$G$10*9</f>
        <v>58248.935999999994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58248.935999999994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16403.435999999998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0.94</v>
      </c>
      <c r="E21" s="10">
        <f t="shared" si="0"/>
        <v>15733.907999999998</v>
      </c>
      <c r="G21" s="17"/>
    </row>
    <row r="22" spans="1:8" ht="38.25">
      <c r="A22" s="7" t="s">
        <v>31</v>
      </c>
      <c r="B22" s="8" t="s">
        <v>8</v>
      </c>
      <c r="C22" s="8" t="s">
        <v>9</v>
      </c>
      <c r="D22" s="28">
        <f>E22/9/G10</f>
        <v>1.8329927949241855</v>
      </c>
      <c r="E22" s="30">
        <v>30681</v>
      </c>
      <c r="G22" s="17"/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>D23*$G$10*9</f>
        <v>5858.37</v>
      </c>
    </row>
    <row r="24" spans="1:8" ht="25.5">
      <c r="A24" s="7" t="s">
        <v>15</v>
      </c>
      <c r="B24" s="8" t="s">
        <v>8</v>
      </c>
      <c r="C24" s="8" t="s">
        <v>9</v>
      </c>
      <c r="D24" s="8">
        <v>1.23</v>
      </c>
      <c r="E24" s="10">
        <f t="shared" ref="E24:E25" si="1">D24*$G$10*9</f>
        <v>20587.986000000001</v>
      </c>
    </row>
    <row r="25" spans="1:8">
      <c r="A25" s="23" t="s">
        <v>32</v>
      </c>
      <c r="B25" s="8" t="s">
        <v>33</v>
      </c>
      <c r="C25" s="8" t="s">
        <v>9</v>
      </c>
      <c r="D25" s="8">
        <v>2.5299999999999998</v>
      </c>
      <c r="E25" s="10">
        <f t="shared" si="1"/>
        <v>42347.646000000001</v>
      </c>
    </row>
    <row r="26" spans="1:8">
      <c r="A26" s="7" t="s">
        <v>53</v>
      </c>
      <c r="B26" s="8" t="s">
        <v>43</v>
      </c>
      <c r="C26" s="8" t="s">
        <v>34</v>
      </c>
      <c r="D26" s="8" t="s">
        <v>46</v>
      </c>
      <c r="E26" s="24">
        <v>9247.18</v>
      </c>
    </row>
    <row r="27" spans="1:8">
      <c r="A27" s="7" t="s">
        <v>54</v>
      </c>
      <c r="B27" s="8" t="s">
        <v>43</v>
      </c>
      <c r="C27" s="8" t="s">
        <v>34</v>
      </c>
      <c r="D27" s="8" t="s">
        <v>46</v>
      </c>
      <c r="E27" s="24">
        <v>11677.9</v>
      </c>
    </row>
    <row r="28" spans="1:8">
      <c r="A28" s="32" t="s">
        <v>55</v>
      </c>
      <c r="B28" s="33" t="s">
        <v>56</v>
      </c>
      <c r="C28" s="33" t="s">
        <v>34</v>
      </c>
      <c r="D28" s="33" t="s">
        <v>57</v>
      </c>
      <c r="E28" s="34">
        <v>1307</v>
      </c>
    </row>
    <row r="29" spans="1:8">
      <c r="A29" s="32" t="s">
        <v>61</v>
      </c>
      <c r="B29" s="33" t="s">
        <v>62</v>
      </c>
      <c r="C29" s="33" t="s">
        <v>34</v>
      </c>
      <c r="D29" s="33" t="s">
        <v>57</v>
      </c>
      <c r="E29" s="34">
        <v>40000</v>
      </c>
    </row>
    <row r="30" spans="1:8" ht="19.5" thickBot="1">
      <c r="A30" s="12" t="s">
        <v>16</v>
      </c>
      <c r="B30" s="13"/>
      <c r="C30" s="25"/>
      <c r="D30" s="14"/>
      <c r="E30" s="15">
        <f>SUM(E12:E29)</f>
        <v>370322.34199999995</v>
      </c>
      <c r="G30" s="17"/>
      <c r="H30" s="17"/>
    </row>
    <row r="31" spans="1:8">
      <c r="A31" s="5"/>
      <c r="B31" s="5"/>
      <c r="C31" s="5"/>
      <c r="D31" s="5"/>
      <c r="E31" s="6"/>
    </row>
    <row r="32" spans="1:8" ht="32.25" customHeight="1">
      <c r="A32" s="36" t="s">
        <v>63</v>
      </c>
      <c r="B32" s="36"/>
      <c r="C32" s="36"/>
      <c r="D32" s="36"/>
      <c r="E32" s="36"/>
    </row>
    <row r="33" spans="1:5">
      <c r="A33" s="5"/>
      <c r="B33" s="5"/>
      <c r="C33" s="5"/>
      <c r="D33" s="5"/>
      <c r="E33" s="6"/>
    </row>
    <row r="34" spans="1:5" ht="15" customHeight="1">
      <c r="A34" s="36" t="s">
        <v>44</v>
      </c>
      <c r="B34" s="36"/>
      <c r="C34" s="36"/>
      <c r="D34" s="36"/>
      <c r="E34" s="36"/>
    </row>
    <row r="35" spans="1:5">
      <c r="A35" s="5"/>
      <c r="B35" s="5"/>
      <c r="C35" s="5"/>
      <c r="D35" s="5"/>
      <c r="E35" s="6"/>
    </row>
    <row r="36" spans="1:5">
      <c r="A36" s="37" t="s">
        <v>45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 ht="31.5" customHeight="1">
      <c r="A38" s="36" t="s">
        <v>17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8" t="s">
        <v>18</v>
      </c>
      <c r="B41" s="38"/>
      <c r="C41" s="38"/>
      <c r="D41" s="38"/>
      <c r="E41" s="38"/>
    </row>
    <row r="42" spans="1:5">
      <c r="A42" s="5"/>
      <c r="B42" s="5"/>
      <c r="C42" s="5"/>
      <c r="D42" s="5"/>
      <c r="E42" s="6"/>
    </row>
    <row r="43" spans="1:5">
      <c r="A43" s="5" t="s">
        <v>49</v>
      </c>
      <c r="B43" s="5" t="s">
        <v>50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35</v>
      </c>
      <c r="C46" s="5"/>
      <c r="D46" s="5"/>
    </row>
    <row r="47" spans="1:5">
      <c r="A47" s="5"/>
      <c r="B47" s="37" t="s">
        <v>60</v>
      </c>
      <c r="C47" s="37"/>
      <c r="D47" s="37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9" t="s">
        <v>22</v>
      </c>
      <c r="C51" s="39"/>
      <c r="D51" s="39"/>
      <c r="E51" s="6" t="s">
        <v>23</v>
      </c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3622047244094491" right="0.19685039370078741" top="0.15748031496062992" bottom="0.23622047244094491" header="0.15748031496062992" footer="0.19685039370078741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topLeftCell="A24" workbookViewId="0">
      <selection activeCell="H24" sqref="H24"/>
    </sheetView>
  </sheetViews>
  <sheetFormatPr defaultRowHeight="15"/>
  <cols>
    <col min="1" max="1" width="33.85546875" customWidth="1"/>
    <col min="2" max="2" width="19.28515625" customWidth="1"/>
    <col min="3" max="3" width="11.5703125" customWidth="1"/>
    <col min="4" max="4" width="20.285156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0" t="s">
        <v>0</v>
      </c>
      <c r="B1" s="40"/>
      <c r="C1" s="40"/>
      <c r="D1" s="40"/>
      <c r="E1" s="40"/>
    </row>
    <row r="2" spans="1:7" ht="30.75" customHeight="1">
      <c r="A2" s="41" t="s">
        <v>1</v>
      </c>
      <c r="B2" s="41"/>
      <c r="C2" s="41"/>
      <c r="D2" s="41"/>
      <c r="E2" s="41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2" t="s">
        <v>52</v>
      </c>
      <c r="E4" s="42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6" t="s">
        <v>39</v>
      </c>
      <c r="B7" s="36"/>
      <c r="C7" s="36"/>
      <c r="D7" s="36"/>
      <c r="E7" s="36"/>
    </row>
    <row r="8" spans="1:7">
      <c r="A8" s="3"/>
      <c r="B8" s="3"/>
      <c r="C8" s="3"/>
      <c r="D8" s="3"/>
      <c r="E8" s="4"/>
    </row>
    <row r="9" spans="1:7" ht="45.75" customHeight="1">
      <c r="A9" s="36" t="s">
        <v>42</v>
      </c>
      <c r="B9" s="36"/>
      <c r="C9" s="36"/>
      <c r="D9" s="36"/>
      <c r="E9" s="36"/>
    </row>
    <row r="10" spans="1:7" ht="15.75" thickBot="1">
      <c r="A10" s="5"/>
      <c r="B10" s="5"/>
      <c r="C10" s="5"/>
      <c r="D10" s="5"/>
      <c r="E10" s="6"/>
      <c r="G10">
        <v>1859.8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1.25" customHeight="1">
      <c r="A12" s="22" t="s">
        <v>27</v>
      </c>
      <c r="B12" s="8" t="s">
        <v>33</v>
      </c>
      <c r="C12" s="8" t="s">
        <v>9</v>
      </c>
      <c r="D12" s="9">
        <v>0.8</v>
      </c>
      <c r="E12" s="10">
        <f>D12*$G$10*6</f>
        <v>8927.0400000000009</v>
      </c>
    </row>
    <row r="13" spans="1:7" ht="42.75" customHeight="1">
      <c r="A13" s="7" t="s">
        <v>41</v>
      </c>
      <c r="B13" s="8" t="s">
        <v>33</v>
      </c>
      <c r="C13" s="8" t="s">
        <v>9</v>
      </c>
      <c r="D13" s="26">
        <f>E13/3/G10</f>
        <v>0.7258845037100764</v>
      </c>
      <c r="E13" s="30">
        <v>4050</v>
      </c>
    </row>
    <row r="14" spans="1:7" ht="54.75" customHeight="1">
      <c r="A14" s="23" t="s">
        <v>26</v>
      </c>
      <c r="B14" s="8" t="s">
        <v>33</v>
      </c>
      <c r="C14" s="8" t="s">
        <v>9</v>
      </c>
      <c r="D14" s="9">
        <v>0.93</v>
      </c>
      <c r="E14" s="10">
        <f>D14*$G$10*6</f>
        <v>10377.684000000001</v>
      </c>
    </row>
    <row r="15" spans="1:7" ht="38.25">
      <c r="A15" s="23" t="s">
        <v>25</v>
      </c>
      <c r="B15" s="8" t="s">
        <v>33</v>
      </c>
      <c r="C15" s="8" t="s">
        <v>9</v>
      </c>
      <c r="D15" s="9">
        <v>1.04</v>
      </c>
      <c r="E15" s="10">
        <f>D15*$G$10*6</f>
        <v>11605.152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E16/3/G10</f>
        <v>0.61915259705344661</v>
      </c>
      <c r="E16" s="30">
        <v>3454.5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0.15</v>
      </c>
      <c r="E17" s="10">
        <f>D17*$G$10*6</f>
        <v>1673.8199999999997</v>
      </c>
      <c r="G17" s="17"/>
    </row>
    <row r="18" spans="1:8" ht="33" customHeight="1">
      <c r="A18" s="7" t="s">
        <v>10</v>
      </c>
      <c r="B18" s="8" t="s">
        <v>40</v>
      </c>
      <c r="C18" s="8" t="s">
        <v>9</v>
      </c>
      <c r="D18" s="8">
        <v>3.48</v>
      </c>
      <c r="E18" s="10">
        <f t="shared" ref="E18:E21" si="0">D18*$G$10*6</f>
        <v>38832.623999999996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38832.623999999996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10935.624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0.94</v>
      </c>
      <c r="E21" s="10">
        <f t="shared" si="0"/>
        <v>10489.271999999999</v>
      </c>
      <c r="G21" s="17"/>
    </row>
    <row r="22" spans="1:8" ht="38.25">
      <c r="A22" s="7" t="s">
        <v>31</v>
      </c>
      <c r="B22" s="8" t="s">
        <v>8</v>
      </c>
      <c r="C22" s="8" t="s">
        <v>9</v>
      </c>
      <c r="D22" s="28">
        <f>E22/3/G10</f>
        <v>1.8047316915797398</v>
      </c>
      <c r="E22" s="30">
        <v>10069.32</v>
      </c>
      <c r="G22" s="17"/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>D23*$G$10*6</f>
        <v>3905.58</v>
      </c>
    </row>
    <row r="24" spans="1:8" ht="25.5">
      <c r="A24" s="7" t="s">
        <v>15</v>
      </c>
      <c r="B24" s="8" t="s">
        <v>8</v>
      </c>
      <c r="C24" s="8" t="s">
        <v>9</v>
      </c>
      <c r="D24" s="8">
        <v>1.23</v>
      </c>
      <c r="E24" s="10">
        <f>D24*$G$10*6</f>
        <v>13725.324000000001</v>
      </c>
    </row>
    <row r="25" spans="1:8">
      <c r="A25" s="23" t="s">
        <v>32</v>
      </c>
      <c r="B25" s="8" t="s">
        <v>33</v>
      </c>
      <c r="C25" s="8" t="s">
        <v>9</v>
      </c>
      <c r="D25" s="8">
        <v>2.5299999999999998</v>
      </c>
      <c r="E25" s="10">
        <f>D25*$G$10*6</f>
        <v>28231.763999999999</v>
      </c>
    </row>
    <row r="26" spans="1:8">
      <c r="A26" s="7" t="s">
        <v>53</v>
      </c>
      <c r="B26" s="8" t="s">
        <v>43</v>
      </c>
      <c r="C26" s="8" t="s">
        <v>34</v>
      </c>
      <c r="D26" s="8" t="s">
        <v>46</v>
      </c>
      <c r="E26" s="24">
        <v>5826.05</v>
      </c>
    </row>
    <row r="27" spans="1:8">
      <c r="A27" s="7" t="s">
        <v>54</v>
      </c>
      <c r="B27" s="8" t="s">
        <v>43</v>
      </c>
      <c r="C27" s="8" t="s">
        <v>34</v>
      </c>
      <c r="D27" s="8" t="s">
        <v>46</v>
      </c>
      <c r="E27" s="24">
        <v>7621.21</v>
      </c>
    </row>
    <row r="28" spans="1:8">
      <c r="A28" s="32" t="s">
        <v>55</v>
      </c>
      <c r="B28" s="33" t="s">
        <v>56</v>
      </c>
      <c r="C28" s="33" t="s">
        <v>34</v>
      </c>
      <c r="D28" s="33" t="s">
        <v>57</v>
      </c>
      <c r="E28" s="34">
        <v>1307</v>
      </c>
    </row>
    <row r="29" spans="1:8" ht="19.5" thickBot="1">
      <c r="A29" s="12" t="s">
        <v>16</v>
      </c>
      <c r="B29" s="13"/>
      <c r="C29" s="25"/>
      <c r="D29" s="14"/>
      <c r="E29" s="15">
        <f>SUM(E12:E27)</f>
        <v>208557.58799999996</v>
      </c>
      <c r="G29" s="17"/>
      <c r="H29" s="17"/>
    </row>
    <row r="30" spans="1:8">
      <c r="A30" s="5"/>
      <c r="B30" s="5"/>
      <c r="C30" s="5"/>
      <c r="D30" s="5"/>
      <c r="E30" s="6"/>
    </row>
    <row r="31" spans="1:8" ht="32.25" customHeight="1">
      <c r="A31" s="36" t="s">
        <v>58</v>
      </c>
      <c r="B31" s="36"/>
      <c r="C31" s="36"/>
      <c r="D31" s="36"/>
      <c r="E31" s="36"/>
    </row>
    <row r="32" spans="1:8">
      <c r="A32" s="5"/>
      <c r="B32" s="5"/>
      <c r="C32" s="5"/>
      <c r="D32" s="5"/>
      <c r="E32" s="6"/>
    </row>
    <row r="33" spans="1:5" ht="15" customHeight="1">
      <c r="A33" s="36" t="s">
        <v>44</v>
      </c>
      <c r="B33" s="36"/>
      <c r="C33" s="36"/>
      <c r="D33" s="36"/>
      <c r="E33" s="36"/>
    </row>
    <row r="34" spans="1:5">
      <c r="A34" s="5"/>
      <c r="B34" s="5"/>
      <c r="C34" s="5"/>
      <c r="D34" s="5"/>
      <c r="E34" s="6"/>
    </row>
    <row r="35" spans="1:5">
      <c r="A35" s="37" t="s">
        <v>45</v>
      </c>
      <c r="B35" s="37"/>
      <c r="C35" s="37"/>
      <c r="D35" s="37"/>
      <c r="E35" s="37"/>
    </row>
    <row r="36" spans="1:5">
      <c r="A36" s="5"/>
      <c r="B36" s="5"/>
      <c r="C36" s="5"/>
      <c r="D36" s="5"/>
      <c r="E36" s="6"/>
    </row>
    <row r="37" spans="1:5" ht="31.5" customHeight="1">
      <c r="A37" s="36" t="s">
        <v>17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8" t="s">
        <v>18</v>
      </c>
      <c r="B40" s="38"/>
      <c r="C40" s="38"/>
      <c r="D40" s="38"/>
      <c r="E40" s="38"/>
    </row>
    <row r="41" spans="1:5">
      <c r="A41" s="5"/>
      <c r="B41" s="5"/>
      <c r="C41" s="5"/>
      <c r="D41" s="5"/>
      <c r="E41" s="6"/>
    </row>
    <row r="42" spans="1:5">
      <c r="A42" s="5" t="s">
        <v>49</v>
      </c>
      <c r="B42" s="5" t="s">
        <v>50</v>
      </c>
      <c r="C42" s="5"/>
      <c r="D42" s="5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19</v>
      </c>
      <c r="B45" s="5" t="s">
        <v>35</v>
      </c>
      <c r="C45" s="5"/>
      <c r="D45" s="5"/>
    </row>
    <row r="46" spans="1:5">
      <c r="A46" s="5"/>
      <c r="B46" s="37" t="s">
        <v>51</v>
      </c>
      <c r="C46" s="37"/>
      <c r="D46" s="37"/>
      <c r="E46" s="6" t="s">
        <v>21</v>
      </c>
    </row>
    <row r="47" spans="1:5">
      <c r="A47" s="5"/>
      <c r="B47" s="5"/>
      <c r="C47" s="5"/>
      <c r="D47" s="5"/>
      <c r="E47" s="6" t="s">
        <v>23</v>
      </c>
    </row>
    <row r="48" spans="1:5">
      <c r="A48" s="5"/>
      <c r="B48" s="5"/>
      <c r="C48" s="5"/>
      <c r="D48" s="5"/>
      <c r="E48" s="6"/>
    </row>
    <row r="49" spans="1:5">
      <c r="A49" s="5" t="s">
        <v>24</v>
      </c>
      <c r="B49" s="5" t="s">
        <v>20</v>
      </c>
      <c r="C49" s="5"/>
      <c r="D49" s="5"/>
      <c r="E49" s="6" t="s">
        <v>21</v>
      </c>
    </row>
    <row r="50" spans="1:5">
      <c r="A50" s="5"/>
      <c r="B50" s="39" t="s">
        <v>22</v>
      </c>
      <c r="C50" s="39"/>
      <c r="D50" s="39"/>
      <c r="E50" s="6" t="s">
        <v>23</v>
      </c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3622047244094491" right="0.19685039370078741" top="0.15748031496062992" bottom="0.23622047244094491" header="0.15748031496062992" footer="0.19685039370078741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selection activeCell="B51" sqref="B51"/>
    </sheetView>
  </sheetViews>
  <sheetFormatPr defaultRowHeight="15"/>
  <cols>
    <col min="1" max="1" width="33.85546875" customWidth="1"/>
    <col min="2" max="2" width="19.28515625" customWidth="1"/>
    <col min="3" max="3" width="11.5703125" customWidth="1"/>
    <col min="4" max="4" width="20.285156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0" t="s">
        <v>0</v>
      </c>
      <c r="B1" s="40"/>
      <c r="C1" s="40"/>
      <c r="D1" s="40"/>
      <c r="E1" s="40"/>
    </row>
    <row r="2" spans="1:7" ht="30.75" customHeight="1">
      <c r="A2" s="41" t="s">
        <v>1</v>
      </c>
      <c r="B2" s="41"/>
      <c r="C2" s="41"/>
      <c r="D2" s="41"/>
      <c r="E2" s="41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42" t="s">
        <v>47</v>
      </c>
      <c r="E4" s="42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6" t="s">
        <v>39</v>
      </c>
      <c r="B7" s="36"/>
      <c r="C7" s="36"/>
      <c r="D7" s="36"/>
      <c r="E7" s="36"/>
    </row>
    <row r="8" spans="1:7">
      <c r="A8" s="3"/>
      <c r="B8" s="3"/>
      <c r="C8" s="3"/>
      <c r="D8" s="3"/>
      <c r="E8" s="4"/>
    </row>
    <row r="9" spans="1:7" ht="45.75" customHeight="1">
      <c r="A9" s="36" t="s">
        <v>42</v>
      </c>
      <c r="B9" s="36"/>
      <c r="C9" s="36"/>
      <c r="D9" s="36"/>
      <c r="E9" s="36"/>
    </row>
    <row r="10" spans="1:7" ht="15.75" thickBot="1">
      <c r="A10" s="5"/>
      <c r="B10" s="5"/>
      <c r="C10" s="5"/>
      <c r="D10" s="5"/>
      <c r="E10" s="6"/>
      <c r="G10">
        <v>1859.8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1.25" customHeight="1">
      <c r="A12" s="22" t="s">
        <v>27</v>
      </c>
      <c r="B12" s="8" t="s">
        <v>33</v>
      </c>
      <c r="C12" s="8" t="s">
        <v>9</v>
      </c>
      <c r="D12" s="9">
        <v>0.8</v>
      </c>
      <c r="E12" s="10">
        <f>D12*$G$10*3</f>
        <v>4463.5200000000004</v>
      </c>
    </row>
    <row r="13" spans="1:7" ht="42.75" customHeight="1">
      <c r="A13" s="7" t="s">
        <v>41</v>
      </c>
      <c r="B13" s="8" t="s">
        <v>33</v>
      </c>
      <c r="C13" s="8" t="s">
        <v>9</v>
      </c>
      <c r="D13" s="26">
        <f>E13/3/G10</f>
        <v>0.7258845037100764</v>
      </c>
      <c r="E13" s="10">
        <v>4050</v>
      </c>
    </row>
    <row r="14" spans="1:7" ht="54.75" customHeight="1">
      <c r="A14" s="23" t="s">
        <v>26</v>
      </c>
      <c r="B14" s="8" t="s">
        <v>33</v>
      </c>
      <c r="C14" s="8" t="s">
        <v>9</v>
      </c>
      <c r="D14" s="9">
        <v>0.93</v>
      </c>
      <c r="E14" s="10">
        <f t="shared" ref="E14:E25" si="0">D14*$G$10*3</f>
        <v>5188.8420000000006</v>
      </c>
    </row>
    <row r="15" spans="1:7" ht="38.25">
      <c r="A15" s="23" t="s">
        <v>25</v>
      </c>
      <c r="B15" s="8" t="s">
        <v>33</v>
      </c>
      <c r="C15" s="8" t="s">
        <v>9</v>
      </c>
      <c r="D15" s="9">
        <v>1.04</v>
      </c>
      <c r="E15" s="10">
        <f t="shared" si="0"/>
        <v>5802.576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E16/3/G10</f>
        <v>0.61915259705344661</v>
      </c>
      <c r="E16" s="10">
        <v>3454.5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0.15</v>
      </c>
      <c r="E17" s="10">
        <f t="shared" si="0"/>
        <v>836.90999999999985</v>
      </c>
      <c r="G17" s="17"/>
    </row>
    <row r="18" spans="1:8" ht="33" customHeight="1">
      <c r="A18" s="7" t="s">
        <v>10</v>
      </c>
      <c r="B18" s="8" t="s">
        <v>40</v>
      </c>
      <c r="C18" s="8" t="s">
        <v>9</v>
      </c>
      <c r="D18" s="8">
        <v>3.48</v>
      </c>
      <c r="E18" s="10">
        <f t="shared" si="0"/>
        <v>19416.311999999998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19416.311999999998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5467.8119999999999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0.94</v>
      </c>
      <c r="E21" s="10">
        <f t="shared" si="0"/>
        <v>5244.6359999999995</v>
      </c>
      <c r="G21" s="17"/>
    </row>
    <row r="22" spans="1:8" ht="38.25">
      <c r="A22" s="7" t="s">
        <v>31</v>
      </c>
      <c r="B22" s="8" t="s">
        <v>8</v>
      </c>
      <c r="C22" s="8" t="s">
        <v>9</v>
      </c>
      <c r="D22" s="28">
        <f>E22/3/G10</f>
        <v>1.8047316915797398</v>
      </c>
      <c r="E22" s="10">
        <v>10069.32</v>
      </c>
      <c r="G22" s="17"/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 t="shared" si="0"/>
        <v>1952.79</v>
      </c>
    </row>
    <row r="24" spans="1:8" ht="25.5">
      <c r="A24" s="7" t="s">
        <v>15</v>
      </c>
      <c r="B24" s="8" t="s">
        <v>8</v>
      </c>
      <c r="C24" s="8" t="s">
        <v>9</v>
      </c>
      <c r="D24" s="8">
        <v>1.23</v>
      </c>
      <c r="E24" s="10">
        <f t="shared" si="0"/>
        <v>6862.6620000000003</v>
      </c>
    </row>
    <row r="25" spans="1:8">
      <c r="A25" s="23" t="s">
        <v>32</v>
      </c>
      <c r="B25" s="8" t="s">
        <v>33</v>
      </c>
      <c r="C25" s="8" t="s">
        <v>9</v>
      </c>
      <c r="D25" s="8">
        <v>2.5299999999999998</v>
      </c>
      <c r="E25" s="10">
        <f t="shared" si="0"/>
        <v>14115.882</v>
      </c>
    </row>
    <row r="26" spans="1:8" ht="25.5">
      <c r="A26" s="23" t="s">
        <v>36</v>
      </c>
      <c r="B26" s="8" t="s">
        <v>43</v>
      </c>
      <c r="C26" s="8" t="s">
        <v>34</v>
      </c>
      <c r="D26" s="8" t="s">
        <v>46</v>
      </c>
      <c r="E26" s="24">
        <v>1283.0999999999999</v>
      </c>
    </row>
    <row r="27" spans="1:8" ht="25.5">
      <c r="A27" s="7" t="s">
        <v>37</v>
      </c>
      <c r="B27" s="8" t="s">
        <v>43</v>
      </c>
      <c r="C27" s="8" t="s">
        <v>34</v>
      </c>
      <c r="D27" s="8" t="s">
        <v>46</v>
      </c>
      <c r="E27" s="24">
        <v>7159.5</v>
      </c>
    </row>
    <row r="28" spans="1:8">
      <c r="A28" s="7" t="s">
        <v>38</v>
      </c>
      <c r="B28" s="8" t="s">
        <v>43</v>
      </c>
      <c r="C28" s="8" t="s">
        <v>34</v>
      </c>
      <c r="D28" s="8" t="s">
        <v>46</v>
      </c>
      <c r="E28" s="24">
        <v>43264.76</v>
      </c>
    </row>
    <row r="29" spans="1:8" ht="19.5" thickBot="1">
      <c r="A29" s="12" t="s">
        <v>16</v>
      </c>
      <c r="B29" s="13"/>
      <c r="C29" s="25"/>
      <c r="D29" s="14"/>
      <c r="E29" s="15">
        <f>SUM(E12:E28)</f>
        <v>158049.43399999998</v>
      </c>
      <c r="G29" s="17"/>
      <c r="H29" s="17"/>
    </row>
    <row r="30" spans="1:8">
      <c r="A30" s="5"/>
      <c r="B30" s="5"/>
      <c r="C30" s="5"/>
      <c r="D30" s="5"/>
      <c r="E30" s="6"/>
    </row>
    <row r="31" spans="1:8" ht="32.25" customHeight="1">
      <c r="A31" s="36" t="s">
        <v>48</v>
      </c>
      <c r="B31" s="36"/>
      <c r="C31" s="36"/>
      <c r="D31" s="36"/>
      <c r="E31" s="36"/>
    </row>
    <row r="32" spans="1:8">
      <c r="A32" s="5"/>
      <c r="B32" s="5"/>
      <c r="C32" s="5"/>
      <c r="D32" s="5"/>
      <c r="E32" s="6"/>
    </row>
    <row r="33" spans="1:5" ht="15" customHeight="1">
      <c r="A33" s="36" t="s">
        <v>44</v>
      </c>
      <c r="B33" s="36"/>
      <c r="C33" s="36"/>
      <c r="D33" s="36"/>
      <c r="E33" s="36"/>
    </row>
    <row r="34" spans="1:5">
      <c r="A34" s="5"/>
      <c r="B34" s="5"/>
      <c r="C34" s="5"/>
      <c r="D34" s="5"/>
      <c r="E34" s="6"/>
    </row>
    <row r="35" spans="1:5">
      <c r="A35" s="37" t="s">
        <v>45</v>
      </c>
      <c r="B35" s="37"/>
      <c r="C35" s="37"/>
      <c r="D35" s="37"/>
      <c r="E35" s="37"/>
    </row>
    <row r="36" spans="1:5">
      <c r="A36" s="5"/>
      <c r="B36" s="5"/>
      <c r="C36" s="5"/>
      <c r="D36" s="5"/>
      <c r="E36" s="6"/>
    </row>
    <row r="37" spans="1:5" ht="31.5" customHeight="1">
      <c r="A37" s="36" t="s">
        <v>17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8" t="s">
        <v>18</v>
      </c>
      <c r="B40" s="38"/>
      <c r="C40" s="38"/>
      <c r="D40" s="38"/>
      <c r="E40" s="38"/>
    </row>
    <row r="41" spans="1:5">
      <c r="A41" s="5"/>
      <c r="B41" s="5"/>
      <c r="C41" s="5"/>
      <c r="D41" s="5"/>
      <c r="E41" s="6"/>
    </row>
    <row r="42" spans="1:5">
      <c r="A42" s="5" t="s">
        <v>49</v>
      </c>
      <c r="B42" s="5" t="s">
        <v>50</v>
      </c>
      <c r="C42" s="5"/>
      <c r="D42" s="5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19</v>
      </c>
      <c r="B45" s="5" t="s">
        <v>35</v>
      </c>
      <c r="C45" s="5"/>
      <c r="D45" s="5"/>
    </row>
    <row r="46" spans="1:5">
      <c r="A46" s="5"/>
      <c r="B46" s="37" t="s">
        <v>51</v>
      </c>
      <c r="C46" s="37"/>
      <c r="D46" s="37"/>
      <c r="E46" s="6" t="s">
        <v>21</v>
      </c>
    </row>
    <row r="47" spans="1:5">
      <c r="A47" s="5"/>
      <c r="B47" s="5"/>
      <c r="C47" s="5"/>
      <c r="D47" s="5"/>
      <c r="E47" s="6" t="s">
        <v>23</v>
      </c>
    </row>
    <row r="48" spans="1:5">
      <c r="A48" s="5"/>
      <c r="B48" s="5"/>
      <c r="C48" s="5"/>
      <c r="D48" s="5"/>
      <c r="E48" s="6"/>
    </row>
    <row r="49" spans="1:5">
      <c r="A49" s="5" t="s">
        <v>24</v>
      </c>
      <c r="B49" s="5" t="s">
        <v>20</v>
      </c>
      <c r="C49" s="5"/>
      <c r="D49" s="5"/>
      <c r="E49" s="6" t="s">
        <v>21</v>
      </c>
    </row>
    <row r="50" spans="1:5">
      <c r="A50" s="5"/>
      <c r="B50" s="39" t="s">
        <v>22</v>
      </c>
      <c r="C50" s="39"/>
      <c r="D50" s="39"/>
      <c r="E50" s="6" t="s">
        <v>23</v>
      </c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3622047244094491" right="0.19685039370078741" top="0.15748031496062992" bottom="0.23622047244094491" header="0.15748031496062992" footer="0.1968503937007874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2025-03-11T07:22:25Z</cp:lastPrinted>
  <dcterms:created xsi:type="dcterms:W3CDTF">2017-03-13T08:54:22Z</dcterms:created>
  <dcterms:modified xsi:type="dcterms:W3CDTF">2025-03-11T07:22:35Z</dcterms:modified>
</cp:coreProperties>
</file>